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5" windowWidth="15480" windowHeight="11640"/>
  </bookViews>
  <sheets>
    <sheet name="INVULSHEET" sheetId="1" r:id="rId1"/>
  </sheets>
  <definedNames>
    <definedName name="_xlnm._FilterDatabase" localSheetId="0" hidden="1">INVULSHEET!$A$49:$A$52</definedName>
    <definedName name="_xlnm.Print_Area" localSheetId="0">INVULSHEET!$A$1:$J$120</definedName>
  </definedNames>
  <calcPr calcId="179017"/>
</workbook>
</file>

<file path=xl/calcChain.xml><?xml version="1.0" encoding="utf-8"?>
<calcChain xmlns="http://schemas.openxmlformats.org/spreadsheetml/2006/main">
  <c r="J118" i="1"/>
  <c r="J87"/>
  <c r="F97"/>
  <c r="J117"/>
  <c r="J116"/>
  <c r="J115"/>
  <c r="D85"/>
  <c r="F93"/>
  <c r="B85"/>
  <c r="F85"/>
  <c r="D84"/>
  <c r="F92"/>
  <c r="B84"/>
  <c r="F84"/>
  <c r="J120"/>
  <c r="J121"/>
  <c r="J113"/>
  <c r="J112"/>
  <c r="J111"/>
  <c r="J110"/>
  <c r="J108"/>
  <c r="J107"/>
  <c r="J106"/>
  <c r="J105"/>
  <c r="J104"/>
  <c r="J103"/>
  <c r="J102"/>
  <c r="J101"/>
  <c r="J99"/>
  <c r="J98"/>
  <c r="J97"/>
  <c r="J96"/>
  <c r="J95"/>
  <c r="J94"/>
  <c r="J92"/>
  <c r="J91"/>
  <c r="J90"/>
  <c r="J89"/>
  <c r="J88"/>
  <c r="J86"/>
  <c r="J85"/>
  <c r="J84"/>
  <c r="D91"/>
  <c r="F99"/>
  <c r="D99"/>
  <c r="D90"/>
  <c r="F98"/>
  <c r="D89"/>
  <c r="D97"/>
  <c r="D88"/>
  <c r="F96"/>
  <c r="D96"/>
  <c r="D87"/>
  <c r="D95"/>
  <c r="D86"/>
  <c r="F94"/>
  <c r="B91"/>
  <c r="F91"/>
  <c r="B99"/>
  <c r="B90"/>
  <c r="F90"/>
  <c r="B98"/>
  <c r="B89"/>
  <c r="B97"/>
  <c r="B88"/>
  <c r="B96"/>
  <c r="B87"/>
  <c r="B95"/>
  <c r="F87"/>
  <c r="B86"/>
  <c r="F86"/>
  <c r="B94"/>
  <c r="D98"/>
  <c r="C81"/>
  <c r="C71"/>
  <c r="C61"/>
  <c r="C51"/>
  <c r="C41"/>
  <c r="C31"/>
  <c r="C21"/>
  <c r="C11"/>
  <c r="F120"/>
  <c r="D93"/>
  <c r="A154"/>
  <c r="A145"/>
  <c r="A132"/>
  <c r="A153"/>
  <c r="A146"/>
  <c r="A125"/>
  <c r="A131"/>
  <c r="A133"/>
  <c r="A138"/>
  <c r="A149"/>
  <c r="A142"/>
  <c r="A139"/>
  <c r="A143"/>
  <c r="A151"/>
  <c r="A134"/>
  <c r="A144"/>
  <c r="A147"/>
  <c r="A140"/>
  <c r="A135"/>
  <c r="A136"/>
  <c r="A128"/>
  <c r="A126"/>
  <c r="A127"/>
  <c r="A130"/>
  <c r="A148"/>
  <c r="A150"/>
  <c r="A155"/>
  <c r="A129"/>
  <c r="A137"/>
  <c r="A152"/>
  <c r="A156"/>
  <c r="A141"/>
  <c r="J49"/>
  <c r="B103"/>
  <c r="B107"/>
  <c r="D102"/>
  <c r="F106"/>
  <c r="D106"/>
  <c r="D101"/>
  <c r="D105"/>
  <c r="B101"/>
  <c r="B105"/>
  <c r="B110"/>
  <c r="F110"/>
  <c r="J79"/>
  <c r="J80"/>
  <c r="J81"/>
  <c r="J82"/>
  <c r="J3"/>
  <c r="J4"/>
  <c r="H2"/>
  <c r="F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B104"/>
  <c r="F104"/>
  <c r="D111"/>
  <c r="F113"/>
  <c r="D104"/>
  <c r="D108"/>
  <c r="D115"/>
  <c r="D117"/>
  <c r="F118"/>
  <c r="B102"/>
  <c r="F102"/>
  <c r="D103"/>
  <c r="D107"/>
  <c r="B111"/>
  <c r="F111"/>
  <c r="B116"/>
  <c r="B118"/>
  <c r="F115"/>
  <c r="D110"/>
  <c r="F112"/>
  <c r="D116"/>
  <c r="D118"/>
  <c r="F116"/>
  <c r="B115"/>
  <c r="B117"/>
  <c r="F117"/>
  <c r="J93"/>
  <c r="F108"/>
  <c r="D94"/>
  <c r="F101"/>
  <c r="D92"/>
  <c r="B93"/>
  <c r="F88"/>
  <c r="F89"/>
  <c r="B112"/>
  <c r="B106"/>
  <c r="D113"/>
  <c r="F103"/>
  <c r="F105"/>
  <c r="F107"/>
  <c r="D112"/>
  <c r="B113"/>
  <c r="F95"/>
  <c r="B108"/>
  <c r="B92"/>
</calcChain>
</file>

<file path=xl/sharedStrings.xml><?xml version="1.0" encoding="utf-8"?>
<sst xmlns="http://schemas.openxmlformats.org/spreadsheetml/2006/main" count="237" uniqueCount="86">
  <si>
    <t>WERKELIJK</t>
  </si>
  <si>
    <t>Mexico</t>
  </si>
  <si>
    <t>Uruquay</t>
  </si>
  <si>
    <t>Frankrijk</t>
  </si>
  <si>
    <t>POULE A</t>
  </si>
  <si>
    <t>Argentinië</t>
  </si>
  <si>
    <t>POULE B</t>
  </si>
  <si>
    <t>Engeland</t>
  </si>
  <si>
    <t>POULE C</t>
  </si>
  <si>
    <t>Duitsland</t>
  </si>
  <si>
    <t>Australië</t>
  </si>
  <si>
    <t>POULE D</t>
  </si>
  <si>
    <t>Japan</t>
  </si>
  <si>
    <t>POULE E</t>
  </si>
  <si>
    <t>POULE F</t>
  </si>
  <si>
    <t>Portugal</t>
  </si>
  <si>
    <t>Brazilië</t>
  </si>
  <si>
    <t>POULE G</t>
  </si>
  <si>
    <t>Spanje</t>
  </si>
  <si>
    <t>Zwitserland</t>
  </si>
  <si>
    <t>POULE H</t>
  </si>
  <si>
    <t>Achtste Finale</t>
  </si>
  <si>
    <t>Kwart Finale</t>
  </si>
  <si>
    <t>Halve Finale</t>
  </si>
  <si>
    <t>Finale</t>
  </si>
  <si>
    <t>Bonusvraag</t>
  </si>
  <si>
    <t>Eerste</t>
  </si>
  <si>
    <t>Tweede</t>
  </si>
  <si>
    <t>Derde</t>
  </si>
  <si>
    <t>Vierde</t>
  </si>
  <si>
    <t>Kroatië</t>
  </si>
  <si>
    <t>Costa Rica</t>
  </si>
  <si>
    <t>Iran</t>
  </si>
  <si>
    <t>Rusland</t>
  </si>
  <si>
    <t>Zuid-Korea</t>
  </si>
  <si>
    <t>België</t>
  </si>
  <si>
    <t>DOELPUNTEN</t>
  </si>
  <si>
    <t>AANTAL</t>
  </si>
  <si>
    <t>UITSLAGEN POULE A</t>
  </si>
  <si>
    <t>RANKING POULE A</t>
  </si>
  <si>
    <t>UITSLAGEN POULE B</t>
  </si>
  <si>
    <t>RANKING POULE B</t>
  </si>
  <si>
    <t>UITSLAGEN POULE C</t>
  </si>
  <si>
    <t>RANKING POULE C</t>
  </si>
  <si>
    <t>UITSLAGEN POULE D</t>
  </si>
  <si>
    <t>RANKING POULE D</t>
  </si>
  <si>
    <t>UITSLAGEN POULE E</t>
  </si>
  <si>
    <t>RANKING POULE E</t>
  </si>
  <si>
    <t>UITSLAGEN POULE F</t>
  </si>
  <si>
    <t>RANKING POULE F</t>
  </si>
  <si>
    <t>UITSLAGEN POULE G</t>
  </si>
  <si>
    <t>RANKING POULE G</t>
  </si>
  <si>
    <t>UITSLAGEN POULE H</t>
  </si>
  <si>
    <t>RANKING POULE H</t>
  </si>
  <si>
    <t>levert 2, 5, 7 of 9 punten op</t>
  </si>
  <si>
    <t>land op juiste plaats = 2 punten</t>
  </si>
  <si>
    <t>KIES HIER DE 16 LANDEN</t>
  </si>
  <si>
    <t>IN DE ACHTSTE FINALE</t>
  </si>
  <si>
    <t>KIES HIER DE 8 LANDEN</t>
  </si>
  <si>
    <t>IN DE KWART FINALE</t>
  </si>
  <si>
    <t>KIES HIER DE 4 LANDEN</t>
  </si>
  <si>
    <t>IN DE HALVE FINALE</t>
  </si>
  <si>
    <t>elk goed land = 4 punten</t>
  </si>
  <si>
    <t>elk goed land = 8 punten</t>
  </si>
  <si>
    <t>elk goed land = 12 punten</t>
  </si>
  <si>
    <t xml:space="preserve">             VUL HIER JE NAAM IN</t>
  </si>
  <si>
    <t>Saoedi-Arabië</t>
  </si>
  <si>
    <t>Egypte</t>
  </si>
  <si>
    <t>Marokko</t>
  </si>
  <si>
    <t>IJsland</t>
  </si>
  <si>
    <t>Peru</t>
  </si>
  <si>
    <t>Denemarken</t>
  </si>
  <si>
    <t>Nigeria</t>
  </si>
  <si>
    <t>Servië</t>
  </si>
  <si>
    <t>Zwitserlandr</t>
  </si>
  <si>
    <t>Zweden</t>
  </si>
  <si>
    <t>Panama</t>
  </si>
  <si>
    <t>Tunesië</t>
  </si>
  <si>
    <t>Colombia</t>
  </si>
  <si>
    <t>Polen</t>
  </si>
  <si>
    <t>Senegal</t>
  </si>
  <si>
    <t xml:space="preserve">              KAMPIOEN: 16 pnt finaleplaats + 16 bonus-pnt kampioenschap</t>
  </si>
  <si>
    <t xml:space="preserve">              TWEEDE 16 pnt finaleplaats + 8 bonus-pnt bij 2e plaats</t>
  </si>
  <si>
    <t xml:space="preserve">              DERDE 8 pnt plaats in troostfinale + 8 bonus-pnt bij 3e plaats</t>
  </si>
  <si>
    <t xml:space="preserve">              VIERDE 8 pnt plaats in troostfinale</t>
  </si>
  <si>
    <t xml:space="preserve">              DOELPUNTEN IN 64 WEDSTRIJDEN (90 MINUTEN)</t>
  </si>
</sst>
</file>

<file path=xl/styles.xml><?xml version="1.0" encoding="utf-8"?>
<styleSheet xmlns="http://schemas.openxmlformats.org/spreadsheetml/2006/main">
  <numFmts count="3">
    <numFmt numFmtId="172" formatCode="_(&quot;€&quot;* #,##0.00_);_(&quot;€&quot;* \(#,##0.00\);_(&quot;€&quot;* &quot;-&quot;??_);_(@_)"/>
    <numFmt numFmtId="173" formatCode="&quot;On&quot;;&quot;On&quot;;&quot;Off&quot;"/>
    <numFmt numFmtId="174" formatCode="[$-409]d\-mmm\-yyyy;@"/>
  </numFmts>
  <fonts count="10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74" fontId="1" fillId="2" borderId="1" xfId="0" applyNumberFormat="1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174" fontId="1" fillId="2" borderId="3" xfId="0" applyNumberFormat="1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174" fontId="1" fillId="3" borderId="1" xfId="0" applyNumberFormat="1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174" fontId="1" fillId="3" borderId="4" xfId="0" applyNumberFormat="1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174" fontId="4" fillId="3" borderId="4" xfId="0" applyNumberFormat="1" applyFont="1" applyFill="1" applyBorder="1" applyProtection="1">
      <protection hidden="1"/>
    </xf>
    <xf numFmtId="0" fontId="5" fillId="3" borderId="5" xfId="0" applyFont="1" applyFill="1" applyBorder="1" applyProtection="1">
      <protection hidden="1"/>
    </xf>
    <xf numFmtId="174" fontId="4" fillId="3" borderId="3" xfId="0" applyNumberFormat="1" applyFont="1" applyFill="1" applyBorder="1" applyProtection="1">
      <protection hidden="1"/>
    </xf>
    <xf numFmtId="0" fontId="2" fillId="3" borderId="6" xfId="0" applyFont="1" applyFill="1" applyBorder="1" applyProtection="1">
      <protection hidden="1"/>
    </xf>
    <xf numFmtId="0" fontId="2" fillId="3" borderId="7" xfId="0" applyFont="1" applyFill="1" applyBorder="1" applyProtection="1">
      <protection hidden="1"/>
    </xf>
    <xf numFmtId="0" fontId="2" fillId="3" borderId="8" xfId="0" applyFont="1" applyFill="1" applyBorder="1" applyProtection="1">
      <protection hidden="1"/>
    </xf>
    <xf numFmtId="0" fontId="2" fillId="3" borderId="9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3" fillId="3" borderId="10" xfId="0" applyFont="1" applyFill="1" applyBorder="1" applyProtection="1">
      <protection hidden="1"/>
    </xf>
    <xf numFmtId="0" fontId="3" fillId="2" borderId="11" xfId="0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174" fontId="1" fillId="3" borderId="12" xfId="0" applyNumberFormat="1" applyFont="1" applyFill="1" applyBorder="1" applyProtection="1">
      <protection hidden="1"/>
    </xf>
    <xf numFmtId="0" fontId="2" fillId="3" borderId="13" xfId="0" applyFont="1" applyFill="1" applyBorder="1" applyProtection="1">
      <protection hidden="1"/>
    </xf>
    <xf numFmtId="0" fontId="2" fillId="3" borderId="14" xfId="0" applyFont="1" applyFill="1" applyBorder="1" applyAlignment="1" applyProtection="1">
      <alignment horizontal="left"/>
      <protection hidden="1"/>
    </xf>
    <xf numFmtId="174" fontId="1" fillId="3" borderId="4" xfId="0" applyNumberFormat="1" applyFont="1" applyFill="1" applyBorder="1" applyAlignment="1" applyProtection="1">
      <alignment horizontal="right"/>
      <protection hidden="1"/>
    </xf>
    <xf numFmtId="0" fontId="2" fillId="3" borderId="8" xfId="0" applyFont="1" applyFill="1" applyBorder="1" applyAlignment="1" applyProtection="1">
      <alignment horizontal="left"/>
      <protection hidden="1"/>
    </xf>
    <xf numFmtId="174" fontId="1" fillId="3" borderId="3" xfId="0" applyNumberFormat="1" applyFont="1" applyFill="1" applyBorder="1" applyAlignment="1" applyProtection="1">
      <alignment horizontal="right"/>
      <protection hidden="1"/>
    </xf>
    <xf numFmtId="0" fontId="2" fillId="3" borderId="13" xfId="0" applyFont="1" applyFill="1" applyBorder="1" applyAlignment="1" applyProtection="1">
      <alignment horizontal="left"/>
      <protection hidden="1"/>
    </xf>
    <xf numFmtId="0" fontId="2" fillId="2" borderId="11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174" fontId="1" fillId="2" borderId="0" xfId="0" applyNumberFormat="1" applyFont="1" applyFill="1" applyBorder="1" applyAlignment="1" applyProtection="1">
      <alignment horizontal="right"/>
      <protection hidden="1"/>
    </xf>
    <xf numFmtId="1" fontId="2" fillId="2" borderId="11" xfId="0" applyNumberFormat="1" applyFont="1" applyFill="1" applyBorder="1" applyAlignment="1" applyProtection="1">
      <alignment horizontal="left"/>
      <protection hidden="1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1" fontId="1" fillId="3" borderId="3" xfId="0" applyNumberFormat="1" applyFont="1" applyFill="1" applyBorder="1" applyProtection="1">
      <protection hidden="1"/>
    </xf>
    <xf numFmtId="1" fontId="2" fillId="2" borderId="13" xfId="0" applyNumberFormat="1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1" fillId="4" borderId="0" xfId="0" applyFont="1" applyFill="1" applyBorder="1" applyProtection="1">
      <protection hidden="1"/>
    </xf>
    <xf numFmtId="0" fontId="1" fillId="4" borderId="0" xfId="0" applyFont="1" applyFill="1" applyBorder="1" applyAlignment="1" applyProtection="1">
      <alignment horizontal="left"/>
      <protection hidden="1"/>
    </xf>
    <xf numFmtId="174" fontId="1" fillId="4" borderId="0" xfId="0" applyNumberFormat="1" applyFont="1" applyFill="1" applyBorder="1" applyProtection="1">
      <protection hidden="1"/>
    </xf>
    <xf numFmtId="0" fontId="0" fillId="4" borderId="0" xfId="0" applyFill="1" applyProtection="1">
      <protection hidden="1"/>
    </xf>
    <xf numFmtId="1" fontId="2" fillId="4" borderId="0" xfId="0" applyNumberFormat="1" applyFont="1" applyFill="1" applyAlignment="1" applyProtection="1">
      <alignment horizontal="left"/>
      <protection hidden="1"/>
    </xf>
    <xf numFmtId="1" fontId="3" fillId="4" borderId="0" xfId="0" applyNumberFormat="1" applyFont="1" applyFill="1" applyAlignment="1" applyProtection="1">
      <alignment horizontal="center"/>
      <protection hidden="1"/>
    </xf>
    <xf numFmtId="0" fontId="1" fillId="4" borderId="0" xfId="0" applyFont="1" applyFill="1" applyBorder="1" applyAlignment="1" applyProtection="1">
      <alignment horizontal="center"/>
      <protection hidden="1"/>
    </xf>
    <xf numFmtId="1" fontId="1" fillId="4" borderId="0" xfId="0" applyNumberFormat="1" applyFont="1" applyFill="1" applyBorder="1" applyAlignment="1" applyProtection="1">
      <alignment horizontal="center"/>
      <protection hidden="1"/>
    </xf>
    <xf numFmtId="1" fontId="2" fillId="4" borderId="0" xfId="0" applyNumberFormat="1" applyFont="1" applyFill="1" applyAlignment="1" applyProtection="1">
      <alignment horizontal="center"/>
      <protection hidden="1"/>
    </xf>
    <xf numFmtId="1" fontId="3" fillId="4" borderId="0" xfId="0" applyNumberFormat="1" applyFont="1" applyFill="1" applyAlignment="1" applyProtection="1">
      <alignment horizontal="left"/>
      <protection hidden="1"/>
    </xf>
    <xf numFmtId="2" fontId="2" fillId="3" borderId="0" xfId="0" applyNumberFormat="1" applyFont="1" applyFill="1" applyBorder="1" applyAlignment="1" applyProtection="1">
      <alignment horizontal="right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Border="1" applyProtection="1">
      <protection hidden="1"/>
    </xf>
    <xf numFmtId="174" fontId="1" fillId="3" borderId="8" xfId="0" applyNumberFormat="1" applyFont="1" applyFill="1" applyBorder="1" applyAlignment="1" applyProtection="1">
      <alignment horizontal="right"/>
      <protection hidden="1"/>
    </xf>
    <xf numFmtId="174" fontId="1" fillId="3" borderId="13" xfId="0" applyNumberFormat="1" applyFont="1" applyFill="1" applyBorder="1" applyAlignment="1" applyProtection="1">
      <alignment horizontal="right"/>
      <protection hidden="1"/>
    </xf>
    <xf numFmtId="0" fontId="3" fillId="3" borderId="6" xfId="0" applyFont="1" applyFill="1" applyBorder="1" applyProtection="1">
      <protection hidden="1"/>
    </xf>
    <xf numFmtId="0" fontId="2" fillId="3" borderId="6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1" fontId="2" fillId="3" borderId="6" xfId="0" applyNumberFormat="1" applyFont="1" applyFill="1" applyBorder="1" applyAlignment="1" applyProtection="1">
      <alignment horizontal="left"/>
      <protection hidden="1"/>
    </xf>
    <xf numFmtId="1" fontId="2" fillId="3" borderId="13" xfId="0" applyNumberFormat="1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3" fillId="2" borderId="14" xfId="0" applyFont="1" applyFill="1" applyBorder="1" applyProtection="1">
      <protection hidden="1"/>
    </xf>
    <xf numFmtId="174" fontId="0" fillId="3" borderId="4" xfId="0" applyNumberFormat="1" applyFill="1" applyBorder="1" applyProtection="1">
      <protection hidden="1"/>
    </xf>
    <xf numFmtId="174" fontId="1" fillId="2" borderId="4" xfId="0" applyNumberFormat="1" applyFont="1" applyFill="1" applyBorder="1" applyAlignment="1" applyProtection="1">
      <alignment horizontal="left"/>
      <protection hidden="1"/>
    </xf>
    <xf numFmtId="174" fontId="1" fillId="3" borderId="1" xfId="0" applyNumberFormat="1" applyFont="1" applyFill="1" applyBorder="1" applyAlignment="1" applyProtection="1">
      <alignment horizontal="right"/>
      <protection hidden="1"/>
    </xf>
    <xf numFmtId="174" fontId="0" fillId="3" borderId="4" xfId="0" applyNumberFormat="1" applyFill="1" applyBorder="1" applyAlignment="1" applyProtection="1">
      <alignment horizontal="right"/>
      <protection hidden="1"/>
    </xf>
    <xf numFmtId="0" fontId="9" fillId="4" borderId="0" xfId="0" applyFont="1" applyFill="1" applyBorder="1" applyProtection="1">
      <protection hidden="1"/>
    </xf>
    <xf numFmtId="0" fontId="3" fillId="4" borderId="0" xfId="0" applyFont="1" applyFill="1" applyBorder="1" applyProtection="1">
      <protection hidden="1"/>
    </xf>
    <xf numFmtId="0" fontId="9" fillId="4" borderId="1" xfId="0" applyFont="1" applyFill="1" applyBorder="1" applyProtection="1">
      <protection hidden="1"/>
    </xf>
    <xf numFmtId="0" fontId="9" fillId="4" borderId="3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5" fillId="2" borderId="10" xfId="0" applyFont="1" applyFill="1" applyBorder="1" applyAlignment="1" applyProtection="1">
      <alignment horizontal="left"/>
      <protection hidden="1"/>
    </xf>
    <xf numFmtId="1" fontId="2" fillId="3" borderId="0" xfId="0" applyNumberFormat="1" applyFont="1" applyFill="1" applyBorder="1" applyAlignment="1" applyProtection="1">
      <alignment horizontal="left"/>
      <protection hidden="1"/>
    </xf>
    <xf numFmtId="0" fontId="9" fillId="4" borderId="4" xfId="0" applyFont="1" applyFill="1" applyBorder="1" applyProtection="1">
      <protection hidden="1"/>
    </xf>
    <xf numFmtId="0" fontId="9" fillId="4" borderId="0" xfId="0" applyFont="1" applyFill="1" applyBorder="1" applyAlignment="1" applyProtection="1">
      <alignment horizontal="left"/>
      <protection hidden="1"/>
    </xf>
    <xf numFmtId="0" fontId="0" fillId="4" borderId="0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left"/>
      <protection hidden="1"/>
    </xf>
    <xf numFmtId="0" fontId="9" fillId="4" borderId="3" xfId="0" applyFont="1" applyFill="1" applyBorder="1" applyAlignment="1" applyProtection="1">
      <alignment horizontal="left"/>
      <protection hidden="1"/>
    </xf>
    <xf numFmtId="0" fontId="9" fillId="4" borderId="16" xfId="0" applyFont="1" applyFill="1" applyBorder="1" applyProtection="1">
      <protection hidden="1"/>
    </xf>
    <xf numFmtId="174" fontId="1" fillId="3" borderId="8" xfId="0" applyNumberFormat="1" applyFont="1" applyFill="1" applyBorder="1" applyProtection="1">
      <protection hidden="1"/>
    </xf>
    <xf numFmtId="0" fontId="3" fillId="5" borderId="7" xfId="0" applyFont="1" applyFill="1" applyBorder="1" applyAlignment="1" applyProtection="1">
      <alignment horizontal="center"/>
      <protection hidden="1"/>
    </xf>
    <xf numFmtId="0" fontId="3" fillId="5" borderId="9" xfId="0" applyFont="1" applyFill="1" applyBorder="1" applyAlignment="1" applyProtection="1">
      <alignment horizontal="center"/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0" fontId="3" fillId="5" borderId="12" xfId="0" applyFont="1" applyFill="1" applyBorder="1" applyAlignment="1" applyProtection="1">
      <alignment horizontal="center"/>
      <protection hidden="1"/>
    </xf>
    <xf numFmtId="1" fontId="3" fillId="5" borderId="11" xfId="0" applyNumberFormat="1" applyFont="1" applyFill="1" applyBorder="1" applyAlignment="1" applyProtection="1">
      <alignment horizontal="center"/>
      <protection hidden="1"/>
    </xf>
    <xf numFmtId="1" fontId="0" fillId="6" borderId="6" xfId="0" applyNumberFormat="1" applyFill="1" applyBorder="1" applyAlignment="1" applyProtection="1">
      <alignment horizontal="center"/>
      <protection hidden="1"/>
    </xf>
    <xf numFmtId="1" fontId="0" fillId="6" borderId="7" xfId="0" applyNumberFormat="1" applyFill="1" applyBorder="1" applyAlignment="1" applyProtection="1">
      <alignment horizontal="center"/>
      <protection hidden="1"/>
    </xf>
    <xf numFmtId="1" fontId="0" fillId="6" borderId="6" xfId="0" applyNumberFormat="1" applyFill="1" applyBorder="1" applyAlignment="1" applyProtection="1">
      <alignment horizontal="center"/>
      <protection locked="0" hidden="1"/>
    </xf>
    <xf numFmtId="1" fontId="0" fillId="6" borderId="2" xfId="0" applyNumberFormat="1" applyFill="1" applyBorder="1" applyAlignment="1" applyProtection="1">
      <alignment horizontal="center"/>
      <protection locked="0" hidden="1"/>
    </xf>
    <xf numFmtId="1" fontId="0" fillId="6" borderId="8" xfId="0" applyNumberFormat="1" applyFill="1" applyBorder="1" applyAlignment="1" applyProtection="1">
      <alignment horizontal="center"/>
      <protection hidden="1"/>
    </xf>
    <xf numFmtId="1" fontId="0" fillId="6" borderId="9" xfId="0" applyNumberFormat="1" applyFill="1" applyBorder="1" applyAlignment="1" applyProtection="1">
      <alignment horizontal="center"/>
      <protection hidden="1"/>
    </xf>
    <xf numFmtId="1" fontId="0" fillId="6" borderId="8" xfId="0" applyNumberFormat="1" applyFill="1" applyBorder="1" applyAlignment="1" applyProtection="1">
      <alignment horizontal="center"/>
      <protection locked="0" hidden="1"/>
    </xf>
    <xf numFmtId="1" fontId="0" fillId="6" borderId="0" xfId="0" applyNumberFormat="1" applyFill="1" applyBorder="1" applyAlignment="1" applyProtection="1">
      <alignment horizontal="center"/>
      <protection locked="0" hidden="1"/>
    </xf>
    <xf numFmtId="1" fontId="0" fillId="6" borderId="0" xfId="0" applyNumberFormat="1" applyFill="1" applyBorder="1" applyAlignment="1" applyProtection="1">
      <alignment horizontal="center"/>
      <protection hidden="1"/>
    </xf>
    <xf numFmtId="1" fontId="0" fillId="6" borderId="2" xfId="0" applyNumberFormat="1" applyFill="1" applyBorder="1" applyAlignment="1" applyProtection="1">
      <alignment horizontal="center"/>
      <protection hidden="1"/>
    </xf>
    <xf numFmtId="173" fontId="2" fillId="5" borderId="4" xfId="0" applyNumberFormat="1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5" borderId="4" xfId="0" applyFont="1" applyFill="1" applyBorder="1" applyAlignment="1" applyProtection="1">
      <alignment horizontal="left"/>
      <protection hidden="1"/>
    </xf>
    <xf numFmtId="0" fontId="2" fillId="5" borderId="3" xfId="0" applyFont="1" applyFill="1" applyBorder="1" applyAlignment="1" applyProtection="1">
      <alignment horizontal="left"/>
      <protection hidden="1"/>
    </xf>
    <xf numFmtId="0" fontId="2" fillId="5" borderId="1" xfId="0" applyFont="1" applyFill="1" applyBorder="1" applyAlignment="1" applyProtection="1">
      <alignment horizontal="left"/>
      <protection hidden="1"/>
    </xf>
    <xf numFmtId="0" fontId="2" fillId="5" borderId="6" xfId="0" applyFont="1" applyFill="1" applyBorder="1" applyAlignment="1" applyProtection="1">
      <alignment horizontal="left"/>
      <protection hidden="1"/>
    </xf>
    <xf numFmtId="0" fontId="2" fillId="5" borderId="13" xfId="0" applyFont="1" applyFill="1" applyBorder="1" applyAlignment="1" applyProtection="1">
      <alignment horizontal="left"/>
      <protection hidden="1"/>
    </xf>
    <xf numFmtId="1" fontId="2" fillId="5" borderId="1" xfId="0" applyNumberFormat="1" applyFont="1" applyFill="1" applyBorder="1" applyAlignment="1" applyProtection="1">
      <alignment horizontal="left"/>
      <protection hidden="1"/>
    </xf>
    <xf numFmtId="1" fontId="2" fillId="5" borderId="3" xfId="0" applyNumberFormat="1" applyFont="1" applyFill="1" applyBorder="1" applyAlignment="1" applyProtection="1">
      <alignment horizontal="left"/>
      <protection hidden="1"/>
    </xf>
    <xf numFmtId="0" fontId="2" fillId="5" borderId="8" xfId="0" applyFont="1" applyFill="1" applyBorder="1" applyAlignment="1" applyProtection="1">
      <alignment horizontal="left"/>
      <protection hidden="1"/>
    </xf>
    <xf numFmtId="0" fontId="2" fillId="5" borderId="9" xfId="0" applyFont="1" applyFill="1" applyBorder="1" applyAlignment="1" applyProtection="1">
      <alignment horizontal="left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1" fontId="8" fillId="5" borderId="10" xfId="0" applyNumberFormat="1" applyFont="1" applyFill="1" applyBorder="1" applyAlignment="1" applyProtection="1">
      <alignment horizontal="center" vertical="center"/>
      <protection hidden="1"/>
    </xf>
    <xf numFmtId="1" fontId="8" fillId="5" borderId="5" xfId="0" applyNumberFormat="1" applyFont="1" applyFill="1" applyBorder="1" applyAlignment="1" applyProtection="1">
      <alignment horizontal="center" vertical="center"/>
      <protection hidden="1"/>
    </xf>
    <xf numFmtId="0" fontId="0" fillId="6" borderId="10" xfId="0" applyFill="1" applyBorder="1" applyAlignment="1" applyProtection="1">
      <alignment horizontal="center"/>
      <protection locked="0" hidden="1"/>
    </xf>
    <xf numFmtId="0" fontId="0" fillId="6" borderId="11" xfId="0" applyFill="1" applyBorder="1" applyAlignment="1" applyProtection="1">
      <alignment horizontal="center"/>
      <protection locked="0" hidden="1"/>
    </xf>
    <xf numFmtId="0" fontId="0" fillId="6" borderId="0" xfId="0" applyFill="1" applyBorder="1" applyAlignment="1" applyProtection="1">
      <alignment horizontal="left"/>
      <protection locked="0"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0" fillId="6" borderId="8" xfId="0" applyFill="1" applyBorder="1" applyAlignment="1" applyProtection="1">
      <alignment horizontal="left"/>
      <protection locked="0" hidden="1"/>
    </xf>
    <xf numFmtId="0" fontId="0" fillId="6" borderId="8" xfId="0" applyFill="1" applyBorder="1" applyAlignment="1" applyProtection="1">
      <protection locked="0" hidden="1"/>
    </xf>
    <xf numFmtId="0" fontId="0" fillId="6" borderId="0" xfId="0" applyFill="1" applyBorder="1" applyAlignment="1" applyProtection="1">
      <protection locked="0" hidden="1"/>
    </xf>
    <xf numFmtId="0" fontId="0" fillId="6" borderId="13" xfId="0" applyFill="1" applyBorder="1" applyAlignment="1" applyProtection="1">
      <protection locked="0" hidden="1"/>
    </xf>
    <xf numFmtId="0" fontId="0" fillId="6" borderId="14" xfId="0" applyFill="1" applyBorder="1" applyAlignment="1" applyProtection="1">
      <protection locked="0" hidden="1"/>
    </xf>
    <xf numFmtId="0" fontId="0" fillId="6" borderId="6" xfId="0" applyFill="1" applyBorder="1" applyAlignment="1" applyProtection="1">
      <protection locked="0" hidden="1"/>
    </xf>
    <xf numFmtId="0" fontId="0" fillId="6" borderId="2" xfId="0" applyFill="1" applyBorder="1" applyAlignment="1" applyProtection="1">
      <protection locked="0" hidden="1"/>
    </xf>
    <xf numFmtId="0" fontId="0" fillId="6" borderId="8" xfId="0" applyFill="1" applyBorder="1" applyAlignment="1" applyProtection="1">
      <protection hidden="1"/>
    </xf>
    <xf numFmtId="0" fontId="0" fillId="6" borderId="0" xfId="0" applyFill="1" applyAlignment="1" applyProtection="1">
      <protection hidden="1"/>
    </xf>
    <xf numFmtId="0" fontId="7" fillId="6" borderId="8" xfId="0" applyFont="1" applyFill="1" applyBorder="1" applyAlignment="1" applyProtection="1">
      <alignment horizontal="left"/>
      <protection locked="0" hidden="1"/>
    </xf>
    <xf numFmtId="2" fontId="2" fillId="3" borderId="0" xfId="0" applyNumberFormat="1" applyFont="1" applyFill="1" applyBorder="1" applyAlignment="1" applyProtection="1">
      <alignment horizontal="right"/>
      <protection hidden="1"/>
    </xf>
    <xf numFmtId="2" fontId="2" fillId="3" borderId="9" xfId="0" applyNumberFormat="1" applyFont="1" applyFill="1" applyBorder="1" applyAlignment="1" applyProtection="1">
      <alignment horizontal="right"/>
      <protection hidden="1"/>
    </xf>
    <xf numFmtId="2" fontId="2" fillId="3" borderId="14" xfId="0" applyNumberFormat="1" applyFont="1" applyFill="1" applyBorder="1" applyAlignment="1" applyProtection="1">
      <alignment horizontal="right"/>
      <protection hidden="1"/>
    </xf>
    <xf numFmtId="2" fontId="2" fillId="3" borderId="12" xfId="0" applyNumberFormat="1" applyFont="1" applyFill="1" applyBorder="1" applyAlignment="1" applyProtection="1">
      <alignment horizontal="right"/>
      <protection hidden="1"/>
    </xf>
    <xf numFmtId="1" fontId="3" fillId="5" borderId="6" xfId="0" applyNumberFormat="1" applyFont="1" applyFill="1" applyBorder="1" applyAlignment="1" applyProtection="1">
      <alignment horizontal="center"/>
      <protection hidden="1"/>
    </xf>
    <xf numFmtId="0" fontId="3" fillId="5" borderId="7" xfId="0" applyFont="1" applyFill="1" applyBorder="1" applyAlignment="1" applyProtection="1">
      <alignment horizontal="center"/>
      <protection hidden="1"/>
    </xf>
    <xf numFmtId="0" fontId="0" fillId="6" borderId="13" xfId="0" applyFill="1" applyBorder="1" applyAlignment="1" applyProtection="1">
      <protection hidden="1"/>
    </xf>
    <xf numFmtId="0" fontId="0" fillId="6" borderId="12" xfId="0" applyFill="1" applyBorder="1" applyAlignment="1" applyProtection="1">
      <protection hidden="1"/>
    </xf>
    <xf numFmtId="0" fontId="0" fillId="6" borderId="9" xfId="0" applyFill="1" applyBorder="1" applyAlignment="1" applyProtection="1">
      <protection hidden="1"/>
    </xf>
    <xf numFmtId="172" fontId="3" fillId="5" borderId="13" xfId="0" applyNumberFormat="1" applyFont="1" applyFill="1" applyBorder="1" applyAlignment="1" applyProtection="1">
      <alignment horizontal="center" vertical="center"/>
      <protection hidden="1"/>
    </xf>
    <xf numFmtId="172" fontId="3" fillId="5" borderId="12" xfId="0" applyNumberFormat="1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7" xfId="0" applyFill="1" applyBorder="1" applyAlignment="1" applyProtection="1">
      <alignment horizontal="center" vertical="center"/>
      <protection locked="0" hidden="1"/>
    </xf>
    <xf numFmtId="1" fontId="3" fillId="3" borderId="13" xfId="0" applyNumberFormat="1" applyFont="1" applyFill="1" applyBorder="1" applyAlignment="1" applyProtection="1">
      <alignment horizontal="center"/>
      <protection hidden="1"/>
    </xf>
    <xf numFmtId="1" fontId="3" fillId="3" borderId="14" xfId="0" applyNumberFormat="1" applyFont="1" applyFill="1" applyBorder="1" applyAlignment="1" applyProtection="1">
      <alignment horizontal="center"/>
      <protection hidden="1"/>
    </xf>
    <xf numFmtId="1" fontId="3" fillId="3" borderId="12" xfId="0" applyNumberFormat="1" applyFont="1" applyFill="1" applyBorder="1" applyAlignment="1" applyProtection="1">
      <alignment horizontal="center"/>
      <protection hidden="1"/>
    </xf>
    <xf numFmtId="0" fontId="0" fillId="6" borderId="14" xfId="0" applyFill="1" applyBorder="1" applyAlignment="1" applyProtection="1">
      <protection hidden="1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0</xdr:row>
      <xdr:rowOff>95250</xdr:rowOff>
    </xdr:from>
    <xdr:to>
      <xdr:col>10</xdr:col>
      <xdr:colOff>495300</xdr:colOff>
      <xdr:row>0</xdr:row>
      <xdr:rowOff>95250</xdr:rowOff>
    </xdr:to>
    <xdr:sp macro="" textlink="">
      <xdr:nvSpPr>
        <xdr:cNvPr id="1026" name="Line 27"/>
        <xdr:cNvSpPr>
          <a:spLocks noChangeShapeType="1"/>
        </xdr:cNvSpPr>
      </xdr:nvSpPr>
      <xdr:spPr bwMode="auto">
        <a:xfrm flipH="1" flipV="1">
          <a:off x="5991225" y="95250"/>
          <a:ext cx="49530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114</xdr:row>
      <xdr:rowOff>95250</xdr:rowOff>
    </xdr:from>
    <xdr:to>
      <xdr:col>10</xdr:col>
      <xdr:colOff>504825</xdr:colOff>
      <xdr:row>114</xdr:row>
      <xdr:rowOff>95250</xdr:rowOff>
    </xdr:to>
    <xdr:sp macro="" textlink="">
      <xdr:nvSpPr>
        <xdr:cNvPr id="1027" name="Line 27"/>
        <xdr:cNvSpPr>
          <a:spLocks noChangeShapeType="1"/>
        </xdr:cNvSpPr>
      </xdr:nvSpPr>
      <xdr:spPr bwMode="auto">
        <a:xfrm flipH="1" flipV="1">
          <a:off x="5991225" y="19240500"/>
          <a:ext cx="5048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115</xdr:row>
      <xdr:rowOff>95250</xdr:rowOff>
    </xdr:from>
    <xdr:to>
      <xdr:col>10</xdr:col>
      <xdr:colOff>514350</xdr:colOff>
      <xdr:row>115</xdr:row>
      <xdr:rowOff>95250</xdr:rowOff>
    </xdr:to>
    <xdr:sp macro="" textlink="">
      <xdr:nvSpPr>
        <xdr:cNvPr id="1028" name="Line 27"/>
        <xdr:cNvSpPr>
          <a:spLocks noChangeShapeType="1"/>
        </xdr:cNvSpPr>
      </xdr:nvSpPr>
      <xdr:spPr bwMode="auto">
        <a:xfrm flipH="1" flipV="1">
          <a:off x="6000750" y="19402425"/>
          <a:ext cx="5048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116</xdr:row>
      <xdr:rowOff>76200</xdr:rowOff>
    </xdr:from>
    <xdr:to>
      <xdr:col>10</xdr:col>
      <xdr:colOff>504825</xdr:colOff>
      <xdr:row>116</xdr:row>
      <xdr:rowOff>76200</xdr:rowOff>
    </xdr:to>
    <xdr:sp macro="" textlink="">
      <xdr:nvSpPr>
        <xdr:cNvPr id="1029" name="Line 27"/>
        <xdr:cNvSpPr>
          <a:spLocks noChangeShapeType="1"/>
        </xdr:cNvSpPr>
      </xdr:nvSpPr>
      <xdr:spPr bwMode="auto">
        <a:xfrm flipH="1" flipV="1">
          <a:off x="5991225" y="19554825"/>
          <a:ext cx="5048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117</xdr:row>
      <xdr:rowOff>85725</xdr:rowOff>
    </xdr:from>
    <xdr:to>
      <xdr:col>10</xdr:col>
      <xdr:colOff>504825</xdr:colOff>
      <xdr:row>117</xdr:row>
      <xdr:rowOff>85725</xdr:rowOff>
    </xdr:to>
    <xdr:sp macro="" textlink="">
      <xdr:nvSpPr>
        <xdr:cNvPr id="1030" name="Line 27"/>
        <xdr:cNvSpPr>
          <a:spLocks noChangeShapeType="1"/>
        </xdr:cNvSpPr>
      </xdr:nvSpPr>
      <xdr:spPr bwMode="auto">
        <a:xfrm flipH="1" flipV="1">
          <a:off x="5991225" y="19726275"/>
          <a:ext cx="5048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119</xdr:row>
      <xdr:rowOff>85725</xdr:rowOff>
    </xdr:from>
    <xdr:to>
      <xdr:col>10</xdr:col>
      <xdr:colOff>504825</xdr:colOff>
      <xdr:row>119</xdr:row>
      <xdr:rowOff>85725</xdr:rowOff>
    </xdr:to>
    <xdr:sp macro="" textlink="">
      <xdr:nvSpPr>
        <xdr:cNvPr id="1031" name="Line 27"/>
        <xdr:cNvSpPr>
          <a:spLocks noChangeShapeType="1"/>
        </xdr:cNvSpPr>
      </xdr:nvSpPr>
      <xdr:spPr bwMode="auto">
        <a:xfrm flipH="1" flipV="1">
          <a:off x="5991225" y="20069175"/>
          <a:ext cx="504825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K164"/>
  <sheetViews>
    <sheetView tabSelected="1" workbookViewId="0">
      <pane xSplit="7" ySplit="2" topLeftCell="H3" activePane="bottomRight" state="frozen"/>
      <selection activeCell="K9" sqref="K9:L9"/>
      <selection pane="topRight" activeCell="K9" sqref="K9:L9"/>
      <selection pane="bottomLeft" activeCell="K9" sqref="K9:L9"/>
      <selection pane="bottomRight" activeCell="H1" sqref="H1:J1"/>
    </sheetView>
  </sheetViews>
  <sheetFormatPr defaultRowHeight="12.75"/>
  <cols>
    <col min="1" max="1" width="16.42578125" style="47" bestFit="1" customWidth="1"/>
    <col min="2" max="2" width="20" style="48" customWidth="1"/>
    <col min="3" max="3" width="3.7109375" style="48" customWidth="1"/>
    <col min="4" max="4" width="20" style="48" customWidth="1"/>
    <col min="5" max="5" width="3.7109375" style="48" customWidth="1"/>
    <col min="6" max="6" width="9.7109375" style="49" hidden="1" customWidth="1"/>
    <col min="7" max="7" width="9.7109375" style="53" hidden="1" customWidth="1"/>
    <col min="8" max="9" width="9.140625" style="48"/>
    <col min="10" max="10" width="7.7109375" style="48" customWidth="1"/>
    <col min="11" max="11" width="63.5703125" style="74" bestFit="1" customWidth="1"/>
    <col min="12" max="16384" width="9.140625" style="45"/>
  </cols>
  <sheetData>
    <row r="1" spans="1:11">
      <c r="A1" s="1"/>
      <c r="B1" s="2"/>
      <c r="C1" s="2"/>
      <c r="D1" s="2"/>
      <c r="E1" s="2"/>
      <c r="F1" s="138" t="s">
        <v>0</v>
      </c>
      <c r="G1" s="139"/>
      <c r="H1" s="145"/>
      <c r="I1" s="146"/>
      <c r="J1" s="147"/>
      <c r="K1" s="73" t="s">
        <v>65</v>
      </c>
    </row>
    <row r="2" spans="1:11" ht="13.5" thickBot="1">
      <c r="A2" s="3"/>
      <c r="B2" s="4"/>
      <c r="C2" s="4"/>
      <c r="D2" s="4"/>
      <c r="E2" s="4"/>
      <c r="F2" s="143">
        <f>COUNT(H2:IV2)*5</f>
        <v>5</v>
      </c>
      <c r="G2" s="144"/>
      <c r="H2" s="148">
        <f>SUM(J3:J119)</f>
        <v>0</v>
      </c>
      <c r="I2" s="149"/>
      <c r="J2" s="150"/>
    </row>
    <row r="3" spans="1:11">
      <c r="A3" s="5">
        <v>43265</v>
      </c>
      <c r="B3" s="6" t="s">
        <v>33</v>
      </c>
      <c r="C3" s="6"/>
      <c r="D3" s="6" t="s">
        <v>66</v>
      </c>
      <c r="E3" s="6"/>
      <c r="F3" s="93"/>
      <c r="G3" s="94"/>
      <c r="H3" s="95"/>
      <c r="I3" s="96"/>
      <c r="J3" s="88" t="str">
        <f t="shared" ref="J3:J8" si="0">IF(OR($F3="",$G3="",H3="",I3=""),"",IF(AND(H3=$F3,I3=$G3),4,IF(H3=$F3,2,IF(I3=$G3,2,0)))+IF(AND(H3&gt;I3,$F3&gt;$G3),5,IF(AND(H3&lt;I3,$F3&lt;$G3),5,IF(AND(H3=I3,$F3=$G3),5,0))))</f>
        <v/>
      </c>
    </row>
    <row r="4" spans="1:11" ht="13.5" thickBot="1">
      <c r="A4" s="7">
        <v>43266</v>
      </c>
      <c r="B4" s="8" t="s">
        <v>67</v>
      </c>
      <c r="C4" s="8"/>
      <c r="D4" s="8" t="s">
        <v>2</v>
      </c>
      <c r="E4" s="8"/>
      <c r="F4" s="97"/>
      <c r="G4" s="98"/>
      <c r="H4" s="99"/>
      <c r="I4" s="100"/>
      <c r="J4" s="89" t="str">
        <f t="shared" si="0"/>
        <v/>
      </c>
    </row>
    <row r="5" spans="1:11">
      <c r="A5" s="7">
        <v>43270</v>
      </c>
      <c r="B5" s="8" t="s">
        <v>33</v>
      </c>
      <c r="C5" s="8"/>
      <c r="D5" s="8" t="s">
        <v>67</v>
      </c>
      <c r="E5" s="8"/>
      <c r="F5" s="97"/>
      <c r="G5" s="98"/>
      <c r="H5" s="99"/>
      <c r="I5" s="100"/>
      <c r="J5" s="90" t="str">
        <f t="shared" si="0"/>
        <v/>
      </c>
      <c r="K5" s="75" t="s">
        <v>38</v>
      </c>
    </row>
    <row r="6" spans="1:11" ht="13.5" thickBot="1">
      <c r="A6" s="7">
        <v>43271</v>
      </c>
      <c r="B6" s="8" t="s">
        <v>2</v>
      </c>
      <c r="C6" s="8"/>
      <c r="D6" s="8" t="s">
        <v>66</v>
      </c>
      <c r="E6" s="8"/>
      <c r="F6" s="97"/>
      <c r="G6" s="98"/>
      <c r="H6" s="99"/>
      <c r="I6" s="100"/>
      <c r="J6" s="90" t="str">
        <f t="shared" si="0"/>
        <v/>
      </c>
      <c r="K6" s="76" t="s">
        <v>54</v>
      </c>
    </row>
    <row r="7" spans="1:11">
      <c r="A7" s="7">
        <v>43276</v>
      </c>
      <c r="B7" s="8" t="s">
        <v>2</v>
      </c>
      <c r="C7" s="8"/>
      <c r="D7" s="8" t="s">
        <v>33</v>
      </c>
      <c r="E7" s="8"/>
      <c r="F7" s="97"/>
      <c r="G7" s="98"/>
      <c r="H7" s="99"/>
      <c r="I7" s="100"/>
      <c r="J7" s="89" t="str">
        <f t="shared" si="0"/>
        <v/>
      </c>
    </row>
    <row r="8" spans="1:11" ht="13.5" thickBot="1">
      <c r="A8" s="7">
        <v>43276</v>
      </c>
      <c r="B8" s="8" t="s">
        <v>66</v>
      </c>
      <c r="C8" s="8"/>
      <c r="D8" s="8" t="s">
        <v>67</v>
      </c>
      <c r="E8" s="8"/>
      <c r="F8" s="97"/>
      <c r="G8" s="98"/>
      <c r="H8" s="99"/>
      <c r="I8" s="100"/>
      <c r="J8" s="89" t="str">
        <f t="shared" si="0"/>
        <v/>
      </c>
    </row>
    <row r="9" spans="1:11" ht="13.5" thickBot="1">
      <c r="A9" s="9" t="s">
        <v>33</v>
      </c>
      <c r="B9" s="8"/>
      <c r="C9" s="8"/>
      <c r="D9" s="134" t="s">
        <v>26</v>
      </c>
      <c r="E9" s="135"/>
      <c r="F9" s="131"/>
      <c r="G9" s="142"/>
      <c r="H9" s="129"/>
      <c r="I9" s="130"/>
      <c r="J9" s="88" t="str">
        <f>IF(COUNTIF(H9:H12,H9)&gt;1,"NOK",IF(OR($F9="",H9=""),"",IF(H9=$F9,2,0)))</f>
        <v/>
      </c>
    </row>
    <row r="10" spans="1:11" ht="13.5" thickBot="1">
      <c r="A10" s="9" t="s">
        <v>66</v>
      </c>
      <c r="B10" s="10" t="s">
        <v>4</v>
      </c>
      <c r="C10" s="8"/>
      <c r="D10" s="134" t="s">
        <v>27</v>
      </c>
      <c r="E10" s="135"/>
      <c r="F10" s="131"/>
      <c r="G10" s="142"/>
      <c r="H10" s="125"/>
      <c r="I10" s="126"/>
      <c r="J10" s="89" t="str">
        <f>IF(COUNTIF(H9:H12,H10)&gt;1,"NOK",IF(OR($F10="",H10=""),"",IF(H10=$F10,2,0)))</f>
        <v/>
      </c>
      <c r="K10" s="75" t="s">
        <v>39</v>
      </c>
    </row>
    <row r="11" spans="1:11" ht="13.5" thickBot="1">
      <c r="A11" s="9" t="s">
        <v>67</v>
      </c>
      <c r="B11" s="8" t="s">
        <v>36</v>
      </c>
      <c r="C11" s="58">
        <f>SUM(F3:G8)</f>
        <v>0</v>
      </c>
      <c r="D11" s="134" t="s">
        <v>28</v>
      </c>
      <c r="E11" s="135"/>
      <c r="F11" s="131"/>
      <c r="G11" s="142"/>
      <c r="H11" s="125"/>
      <c r="I11" s="126"/>
      <c r="J11" s="89" t="str">
        <f>IF(COUNTIF(H9:H12,H11)&gt;1,"NOK",IF(OR($F11="",H11=""),"",IF(H11=$F11,2,0)))</f>
        <v/>
      </c>
      <c r="K11" s="76" t="s">
        <v>55</v>
      </c>
    </row>
    <row r="12" spans="1:11" ht="13.5" thickBot="1">
      <c r="A12" s="11" t="s">
        <v>2</v>
      </c>
      <c r="B12" s="8"/>
      <c r="C12" s="8"/>
      <c r="D12" s="136" t="s">
        <v>29</v>
      </c>
      <c r="E12" s="137"/>
      <c r="F12" s="140"/>
      <c r="G12" s="141"/>
      <c r="H12" s="127"/>
      <c r="I12" s="128"/>
      <c r="J12" s="91" t="str">
        <f>IF(COUNTIF(H9:H12,H12)&gt;1,"NOK",IF(OR($F12="",H12=""),"",IF(H12=$F12,2,0)))</f>
        <v/>
      </c>
    </row>
    <row r="13" spans="1:11">
      <c r="A13" s="5">
        <v>43266</v>
      </c>
      <c r="B13" s="12" t="s">
        <v>68</v>
      </c>
      <c r="C13" s="6"/>
      <c r="D13" s="6" t="s">
        <v>32</v>
      </c>
      <c r="E13" s="13"/>
      <c r="F13" s="97"/>
      <c r="G13" s="101"/>
      <c r="H13" s="95"/>
      <c r="I13" s="96"/>
      <c r="J13" s="88" t="str">
        <f t="shared" ref="J13:J18" si="1">IF(OR($F13="",$G13="",H13="",I13=""),"",IF(AND(H13=$F13,I13=$G13),4,IF(H13=$F13,2,IF(I13=$G13,2,0)))+IF(AND(H13&gt;I13,$F13&gt;$G13),5,IF(AND(H13&lt;I13,$F13&lt;$G13),5,IF(AND(H13=I13,$F13=$G13),5,0))))</f>
        <v/>
      </c>
    </row>
    <row r="14" spans="1:11" ht="13.5" thickBot="1">
      <c r="A14" s="7">
        <v>43266</v>
      </c>
      <c r="B14" s="14" t="s">
        <v>15</v>
      </c>
      <c r="C14" s="8"/>
      <c r="D14" s="8" t="s">
        <v>18</v>
      </c>
      <c r="E14" s="15"/>
      <c r="F14" s="97"/>
      <c r="G14" s="101"/>
      <c r="H14" s="99"/>
      <c r="I14" s="100"/>
      <c r="J14" s="89" t="str">
        <f t="shared" si="1"/>
        <v/>
      </c>
    </row>
    <row r="15" spans="1:11">
      <c r="A15" s="87">
        <v>43271</v>
      </c>
      <c r="B15" s="14" t="s">
        <v>32</v>
      </c>
      <c r="C15" s="8"/>
      <c r="D15" s="8" t="s">
        <v>18</v>
      </c>
      <c r="E15" s="15"/>
      <c r="F15" s="97"/>
      <c r="G15" s="101"/>
      <c r="H15" s="99"/>
      <c r="I15" s="100"/>
      <c r="J15" s="89" t="str">
        <f t="shared" si="1"/>
        <v/>
      </c>
      <c r="K15" s="75" t="s">
        <v>40</v>
      </c>
    </row>
    <row r="16" spans="1:11" ht="13.5" thickBot="1">
      <c r="A16" s="7">
        <v>43271</v>
      </c>
      <c r="B16" s="14" t="s">
        <v>15</v>
      </c>
      <c r="C16" s="8"/>
      <c r="D16" s="8" t="s">
        <v>68</v>
      </c>
      <c r="E16" s="15"/>
      <c r="F16" s="97"/>
      <c r="G16" s="101"/>
      <c r="H16" s="99"/>
      <c r="I16" s="100"/>
      <c r="J16" s="89" t="str">
        <f t="shared" si="1"/>
        <v/>
      </c>
      <c r="K16" s="76" t="s">
        <v>54</v>
      </c>
    </row>
    <row r="17" spans="1:11">
      <c r="A17" s="7">
        <v>43276</v>
      </c>
      <c r="B17" s="14" t="s">
        <v>32</v>
      </c>
      <c r="C17" s="8"/>
      <c r="D17" s="8" t="s">
        <v>15</v>
      </c>
      <c r="E17" s="15"/>
      <c r="F17" s="97"/>
      <c r="G17" s="101"/>
      <c r="H17" s="99"/>
      <c r="I17" s="100"/>
      <c r="J17" s="89" t="str">
        <f t="shared" si="1"/>
        <v/>
      </c>
    </row>
    <row r="18" spans="1:11" ht="13.5" thickBot="1">
      <c r="A18" s="7">
        <v>43276</v>
      </c>
      <c r="B18" s="8" t="s">
        <v>18</v>
      </c>
      <c r="C18" s="8"/>
      <c r="D18" s="8" t="s">
        <v>68</v>
      </c>
      <c r="E18" s="15"/>
      <c r="F18" s="97"/>
      <c r="G18" s="101"/>
      <c r="H18" s="99"/>
      <c r="I18" s="100"/>
      <c r="J18" s="89" t="str">
        <f t="shared" si="1"/>
        <v/>
      </c>
    </row>
    <row r="19" spans="1:11" ht="13.5" thickBot="1">
      <c r="A19" s="9" t="s">
        <v>68</v>
      </c>
      <c r="B19" s="14"/>
      <c r="C19" s="8"/>
      <c r="D19" s="134" t="s">
        <v>26</v>
      </c>
      <c r="E19" s="135"/>
      <c r="F19" s="131"/>
      <c r="G19" s="132"/>
      <c r="H19" s="129"/>
      <c r="I19" s="130"/>
      <c r="J19" s="88" t="str">
        <f>IF(COUNTIF(H19:H22,H19)&gt;1,"NOK",IF(OR($F19="",H19=""),"",IF(H19=$F19,2,0)))</f>
        <v/>
      </c>
    </row>
    <row r="20" spans="1:11" ht="13.5" thickBot="1">
      <c r="A20" s="9" t="s">
        <v>32</v>
      </c>
      <c r="B20" s="10" t="s">
        <v>6</v>
      </c>
      <c r="C20" s="16"/>
      <c r="D20" s="134" t="s">
        <v>27</v>
      </c>
      <c r="E20" s="135"/>
      <c r="F20" s="131"/>
      <c r="G20" s="132"/>
      <c r="H20" s="125"/>
      <c r="I20" s="126"/>
      <c r="J20" s="89" t="str">
        <f>IF(COUNTIF(H19:H22,H20)&gt;1,"NOK",IF(OR($F20="",H20=""),"",IF(H20=$F20,2,0)))</f>
        <v/>
      </c>
      <c r="K20" s="75" t="s">
        <v>41</v>
      </c>
    </row>
    <row r="21" spans="1:11" ht="13.5" thickBot="1">
      <c r="A21" s="9" t="s">
        <v>15</v>
      </c>
      <c r="B21" s="8" t="s">
        <v>36</v>
      </c>
      <c r="C21" s="58">
        <f>SUM(F13:G18)</f>
        <v>0</v>
      </c>
      <c r="D21" s="134" t="s">
        <v>28</v>
      </c>
      <c r="E21" s="135"/>
      <c r="F21" s="131"/>
      <c r="G21" s="132"/>
      <c r="H21" s="125"/>
      <c r="I21" s="126"/>
      <c r="J21" s="89" t="str">
        <f>IF(COUNTIF(H19:H22,H21)&gt;1,"NOK",IF(OR($F21="",H21=""),"",IF(H21=$F21,2,0)))</f>
        <v/>
      </c>
      <c r="K21" s="76" t="s">
        <v>55</v>
      </c>
    </row>
    <row r="22" spans="1:11" ht="13.5" thickBot="1">
      <c r="A22" s="11" t="s">
        <v>18</v>
      </c>
      <c r="B22" s="14"/>
      <c r="C22" s="8"/>
      <c r="D22" s="136" t="s">
        <v>29</v>
      </c>
      <c r="E22" s="137"/>
      <c r="F22" s="131"/>
      <c r="G22" s="132"/>
      <c r="H22" s="127"/>
      <c r="I22" s="128"/>
      <c r="J22" s="91" t="str">
        <f>IF(COUNTIF(H19:H22,H22)&gt;1,"NOK",IF(OR($F22="",H22=""),"",IF(H22=$F22,2,0)))</f>
        <v/>
      </c>
    </row>
    <row r="23" spans="1:11">
      <c r="A23" s="5">
        <v>43267</v>
      </c>
      <c r="B23" s="12" t="s">
        <v>3</v>
      </c>
      <c r="C23" s="6"/>
      <c r="D23" s="6" t="s">
        <v>10</v>
      </c>
      <c r="E23" s="13"/>
      <c r="F23" s="93"/>
      <c r="G23" s="102"/>
      <c r="H23" s="95"/>
      <c r="I23" s="96"/>
      <c r="J23" s="88" t="str">
        <f t="shared" ref="J23:J28" si="2">IF(OR($F23="",$G23="",H23="",I23=""),"",IF(AND(H23=$F23,I23=$G23),4,IF(H23=$F23,2,IF(I23=$G23,2,0)))+IF(AND(H23&gt;I23,$F23&gt;$G23),5,IF(AND(H23&lt;I23,$F23&lt;$G23),5,IF(AND(H23=I23,$F23=$G23),5,0))))</f>
        <v/>
      </c>
    </row>
    <row r="24" spans="1:11" ht="13.5" thickBot="1">
      <c r="A24" s="7">
        <v>43267</v>
      </c>
      <c r="B24" s="14" t="s">
        <v>70</v>
      </c>
      <c r="C24" s="8"/>
      <c r="D24" s="8" t="s">
        <v>71</v>
      </c>
      <c r="E24" s="15"/>
      <c r="F24" s="97"/>
      <c r="G24" s="101"/>
      <c r="H24" s="99"/>
      <c r="I24" s="100"/>
      <c r="J24" s="89" t="str">
        <f t="shared" si="2"/>
        <v/>
      </c>
    </row>
    <row r="25" spans="1:11">
      <c r="A25" s="7">
        <v>43272</v>
      </c>
      <c r="B25" s="14" t="s">
        <v>71</v>
      </c>
      <c r="C25" s="8"/>
      <c r="D25" s="8" t="s">
        <v>10</v>
      </c>
      <c r="E25" s="15"/>
      <c r="F25" s="97"/>
      <c r="G25" s="101"/>
      <c r="H25" s="99"/>
      <c r="I25" s="100"/>
      <c r="J25" s="89" t="str">
        <f t="shared" si="2"/>
        <v/>
      </c>
      <c r="K25" s="75" t="s">
        <v>42</v>
      </c>
    </row>
    <row r="26" spans="1:11" ht="13.5" thickBot="1">
      <c r="A26" s="7">
        <v>43272</v>
      </c>
      <c r="B26" s="14" t="s">
        <v>3</v>
      </c>
      <c r="C26" s="8"/>
      <c r="D26" s="8" t="s">
        <v>70</v>
      </c>
      <c r="E26" s="15"/>
      <c r="F26" s="97"/>
      <c r="G26" s="101"/>
      <c r="H26" s="99"/>
      <c r="I26" s="100"/>
      <c r="J26" s="89" t="str">
        <f t="shared" si="2"/>
        <v/>
      </c>
      <c r="K26" s="76" t="s">
        <v>54</v>
      </c>
    </row>
    <row r="27" spans="1:11">
      <c r="A27" s="7">
        <v>43277</v>
      </c>
      <c r="B27" s="14" t="s">
        <v>71</v>
      </c>
      <c r="C27" s="8"/>
      <c r="D27" s="8" t="s">
        <v>3</v>
      </c>
      <c r="E27" s="15"/>
      <c r="F27" s="97"/>
      <c r="G27" s="101"/>
      <c r="H27" s="99"/>
      <c r="I27" s="100"/>
      <c r="J27" s="89" t="str">
        <f t="shared" si="2"/>
        <v/>
      </c>
    </row>
    <row r="28" spans="1:11" ht="13.5" thickBot="1">
      <c r="A28" s="7">
        <v>43277</v>
      </c>
      <c r="B28" s="14" t="s">
        <v>10</v>
      </c>
      <c r="C28" s="8"/>
      <c r="D28" s="8" t="s">
        <v>70</v>
      </c>
      <c r="E28" s="15"/>
      <c r="F28" s="97"/>
      <c r="G28" s="101"/>
      <c r="H28" s="99"/>
      <c r="I28" s="100"/>
      <c r="J28" s="89" t="str">
        <f t="shared" si="2"/>
        <v/>
      </c>
    </row>
    <row r="29" spans="1:11" ht="13.5" thickBot="1">
      <c r="A29" s="9" t="s">
        <v>3</v>
      </c>
      <c r="B29" s="14"/>
      <c r="C29" s="8"/>
      <c r="D29" s="134" t="s">
        <v>26</v>
      </c>
      <c r="E29" s="135"/>
      <c r="F29" s="131"/>
      <c r="G29" s="142"/>
      <c r="H29" s="129"/>
      <c r="I29" s="130"/>
      <c r="J29" s="88" t="str">
        <f>IF(COUNTIF(H29:H32,H29)&gt;1,"NOK",IF(OR($F29="",H29=""),"",IF(H29=$F29,2,0)))</f>
        <v/>
      </c>
    </row>
    <row r="30" spans="1:11" ht="13.5" thickBot="1">
      <c r="A30" s="9" t="s">
        <v>10</v>
      </c>
      <c r="B30" s="10" t="s">
        <v>8</v>
      </c>
      <c r="C30" s="16"/>
      <c r="D30" s="134" t="s">
        <v>27</v>
      </c>
      <c r="E30" s="135"/>
      <c r="F30" s="131"/>
      <c r="G30" s="132"/>
      <c r="H30" s="125"/>
      <c r="I30" s="126"/>
      <c r="J30" s="89" t="str">
        <f>IF(COUNTIF(H29:H32,H30)&gt;1,"NOK",IF(OR($F30="",H30=""),"",IF(H30=$F30,2,0)))</f>
        <v/>
      </c>
      <c r="K30" s="75" t="s">
        <v>43</v>
      </c>
    </row>
    <row r="31" spans="1:11" ht="13.5" thickBot="1">
      <c r="A31" s="9" t="s">
        <v>70</v>
      </c>
      <c r="B31" s="8" t="s">
        <v>36</v>
      </c>
      <c r="C31" s="58">
        <f>SUM(F23:G28)</f>
        <v>0</v>
      </c>
      <c r="D31" s="134" t="s">
        <v>28</v>
      </c>
      <c r="E31" s="135"/>
      <c r="F31" s="131"/>
      <c r="G31" s="132"/>
      <c r="H31" s="125"/>
      <c r="I31" s="126"/>
      <c r="J31" s="89" t="str">
        <f>IF(COUNTIF(H29:H32,H31)&gt;1,"NOK",IF(OR($F31="",H31=""),"",IF(H31=$F31,2,0)))</f>
        <v/>
      </c>
      <c r="K31" s="76" t="s">
        <v>55</v>
      </c>
    </row>
    <row r="32" spans="1:11" ht="13.5" thickBot="1">
      <c r="A32" s="11" t="s">
        <v>71</v>
      </c>
      <c r="B32" s="14"/>
      <c r="C32" s="8"/>
      <c r="D32" s="136" t="s">
        <v>29</v>
      </c>
      <c r="E32" s="137"/>
      <c r="F32" s="131"/>
      <c r="G32" s="132"/>
      <c r="H32" s="127"/>
      <c r="I32" s="128"/>
      <c r="J32" s="91" t="str">
        <f>IF(COUNTIF(H29:H32,H32)&gt;1,"NOK",IF(OR($F32="",H32=""),"",IF(H32=$F32,2,0)))</f>
        <v/>
      </c>
    </row>
    <row r="33" spans="1:11">
      <c r="A33" s="5">
        <v>43267</v>
      </c>
      <c r="B33" s="12" t="s">
        <v>5</v>
      </c>
      <c r="C33" s="6"/>
      <c r="D33" s="6" t="s">
        <v>69</v>
      </c>
      <c r="E33" s="13"/>
      <c r="F33" s="93"/>
      <c r="G33" s="102"/>
      <c r="H33" s="95"/>
      <c r="I33" s="96"/>
      <c r="J33" s="88" t="str">
        <f t="shared" ref="J33:J38" si="3">IF(OR($F33="",$G33="",H33="",I33=""),"",IF(AND(H33=$F33,I33=$G33),4,IF(H33=$F33,2,IF(I33=$G33,2,0)))+IF(AND(H33&gt;I33,$F33&gt;$G33),5,IF(AND(H33&lt;I33,$F33&lt;$G33),5,IF(AND(H33=I33,$F33=$G33),5,0))))</f>
        <v/>
      </c>
    </row>
    <row r="34" spans="1:11" ht="13.5" thickBot="1">
      <c r="A34" s="7">
        <v>43267</v>
      </c>
      <c r="B34" s="14" t="s">
        <v>30</v>
      </c>
      <c r="C34" s="8"/>
      <c r="D34" s="8" t="s">
        <v>72</v>
      </c>
      <c r="E34" s="15"/>
      <c r="F34" s="97"/>
      <c r="G34" s="101"/>
      <c r="H34" s="99"/>
      <c r="I34" s="100"/>
      <c r="J34" s="89" t="str">
        <f t="shared" si="3"/>
        <v/>
      </c>
    </row>
    <row r="35" spans="1:11">
      <c r="A35" s="7">
        <v>43272</v>
      </c>
      <c r="B35" s="14" t="s">
        <v>5</v>
      </c>
      <c r="C35" s="8"/>
      <c r="D35" s="8" t="s">
        <v>30</v>
      </c>
      <c r="E35" s="15"/>
      <c r="F35" s="97"/>
      <c r="G35" s="101"/>
      <c r="H35" s="99"/>
      <c r="I35" s="100"/>
      <c r="J35" s="89" t="str">
        <f t="shared" si="3"/>
        <v/>
      </c>
      <c r="K35" s="75" t="s">
        <v>44</v>
      </c>
    </row>
    <row r="36" spans="1:11" ht="13.5" thickBot="1">
      <c r="A36" s="7">
        <v>43273</v>
      </c>
      <c r="B36" s="14" t="s">
        <v>72</v>
      </c>
      <c r="C36" s="8"/>
      <c r="D36" s="8" t="s">
        <v>69</v>
      </c>
      <c r="E36" s="15"/>
      <c r="F36" s="97"/>
      <c r="G36" s="101"/>
      <c r="H36" s="99"/>
      <c r="I36" s="100"/>
      <c r="J36" s="89" t="str">
        <f t="shared" si="3"/>
        <v/>
      </c>
      <c r="K36" s="76" t="s">
        <v>54</v>
      </c>
    </row>
    <row r="37" spans="1:11">
      <c r="A37" s="7">
        <v>43277</v>
      </c>
      <c r="B37" s="14" t="s">
        <v>72</v>
      </c>
      <c r="C37" s="8"/>
      <c r="D37" s="8" t="s">
        <v>5</v>
      </c>
      <c r="E37" s="15"/>
      <c r="F37" s="97"/>
      <c r="G37" s="101"/>
      <c r="H37" s="99"/>
      <c r="I37" s="100"/>
      <c r="J37" s="89" t="str">
        <f t="shared" si="3"/>
        <v/>
      </c>
    </row>
    <row r="38" spans="1:11" ht="13.5" thickBot="1">
      <c r="A38" s="7">
        <v>43277</v>
      </c>
      <c r="B38" s="14" t="s">
        <v>69</v>
      </c>
      <c r="C38" s="8"/>
      <c r="D38" s="8" t="s">
        <v>30</v>
      </c>
      <c r="E38" s="15"/>
      <c r="F38" s="97"/>
      <c r="G38" s="101"/>
      <c r="H38" s="99"/>
      <c r="I38" s="100"/>
      <c r="J38" s="89" t="str">
        <f t="shared" si="3"/>
        <v/>
      </c>
    </row>
    <row r="39" spans="1:11" ht="13.5" thickBot="1">
      <c r="A39" s="9" t="s">
        <v>5</v>
      </c>
      <c r="B39" s="14"/>
      <c r="C39" s="8"/>
      <c r="D39" s="134" t="s">
        <v>26</v>
      </c>
      <c r="E39" s="135"/>
      <c r="F39" s="131"/>
      <c r="G39" s="132"/>
      <c r="H39" s="129"/>
      <c r="I39" s="130"/>
      <c r="J39" s="88" t="str">
        <f>IF(COUNTIF(H39:H42,H39)&gt;1,"NOK",IF(OR($F39="",H39=""),"",IF(H39=$F39,2,0)))</f>
        <v/>
      </c>
    </row>
    <row r="40" spans="1:11" ht="13.5" thickBot="1">
      <c r="A40" s="9" t="s">
        <v>69</v>
      </c>
      <c r="B40" s="10" t="s">
        <v>11</v>
      </c>
      <c r="C40" s="16"/>
      <c r="D40" s="134" t="s">
        <v>27</v>
      </c>
      <c r="E40" s="135"/>
      <c r="F40" s="131"/>
      <c r="G40" s="132"/>
      <c r="H40" s="125"/>
      <c r="I40" s="126"/>
      <c r="J40" s="89" t="str">
        <f>IF(COUNTIF(H39:H42,H40)&gt;1,"NOK",IF(OR($F40="",H40=""),"",IF(H40=$F40,2,0)))</f>
        <v/>
      </c>
      <c r="K40" s="75" t="s">
        <v>45</v>
      </c>
    </row>
    <row r="41" spans="1:11" ht="13.5" thickBot="1">
      <c r="A41" s="9" t="s">
        <v>30</v>
      </c>
      <c r="B41" s="8" t="s">
        <v>36</v>
      </c>
      <c r="C41" s="58">
        <f>SUM(F33:G38)</f>
        <v>0</v>
      </c>
      <c r="D41" s="134" t="s">
        <v>28</v>
      </c>
      <c r="E41" s="135"/>
      <c r="F41" s="131"/>
      <c r="G41" s="132"/>
      <c r="H41" s="125"/>
      <c r="I41" s="126"/>
      <c r="J41" s="89" t="str">
        <f>IF(COUNTIF(H39:H42,H41)&gt;1,"NOK",IF(OR($F41="",H41=""),"",IF(H41=$F41,2,0)))</f>
        <v/>
      </c>
      <c r="K41" s="76" t="s">
        <v>55</v>
      </c>
    </row>
    <row r="42" spans="1:11" ht="13.5" thickBot="1">
      <c r="A42" s="11" t="s">
        <v>72</v>
      </c>
      <c r="B42" s="14"/>
      <c r="C42" s="8"/>
      <c r="D42" s="136" t="s">
        <v>29</v>
      </c>
      <c r="E42" s="137"/>
      <c r="F42" s="140"/>
      <c r="G42" s="151"/>
      <c r="H42" s="127"/>
      <c r="I42" s="128"/>
      <c r="J42" s="91" t="str">
        <f>IF(COUNTIF(H39:H42,H42)&gt;1,"NOK",IF(OR($F42="",H42=""),"",IF(H42=$F42,2,0)))</f>
        <v/>
      </c>
    </row>
    <row r="43" spans="1:11">
      <c r="A43" s="5">
        <v>43268</v>
      </c>
      <c r="B43" s="12" t="s">
        <v>31</v>
      </c>
      <c r="C43" s="6"/>
      <c r="D43" s="6" t="s">
        <v>73</v>
      </c>
      <c r="E43" s="13"/>
      <c r="F43" s="93"/>
      <c r="G43" s="102"/>
      <c r="H43" s="95"/>
      <c r="I43" s="96"/>
      <c r="J43" s="88" t="str">
        <f t="shared" ref="J43:J48" si="4">IF(OR($F43="",$G43="",H43="",I43=""),"",IF(AND(H43=$F43,I43=$G43),4,IF(H43=$F43,2,IF(I43=$G43,2,0)))+IF(AND(H43&gt;I43,$F43&gt;$G43),5,IF(AND(H43&lt;I43,$F43&lt;$G43),5,IF(AND(H43=I43,$F43=$G43),5,0))))</f>
        <v/>
      </c>
    </row>
    <row r="44" spans="1:11" ht="13.5" thickBot="1">
      <c r="A44" s="7">
        <v>43268</v>
      </c>
      <c r="B44" s="14" t="s">
        <v>16</v>
      </c>
      <c r="C44" s="8"/>
      <c r="D44" s="8" t="s">
        <v>19</v>
      </c>
      <c r="E44" s="15"/>
      <c r="F44" s="97"/>
      <c r="G44" s="101"/>
      <c r="H44" s="99"/>
      <c r="I44" s="100"/>
      <c r="J44" s="89" t="str">
        <f t="shared" si="4"/>
        <v/>
      </c>
    </row>
    <row r="45" spans="1:11">
      <c r="A45" s="7">
        <v>43273</v>
      </c>
      <c r="B45" s="14" t="s">
        <v>16</v>
      </c>
      <c r="C45" s="8"/>
      <c r="D45" s="8" t="s">
        <v>31</v>
      </c>
      <c r="E45" s="15"/>
      <c r="F45" s="97"/>
      <c r="G45" s="101"/>
      <c r="H45" s="99"/>
      <c r="I45" s="100"/>
      <c r="J45" s="89" t="str">
        <f t="shared" si="4"/>
        <v/>
      </c>
      <c r="K45" s="75" t="s">
        <v>46</v>
      </c>
    </row>
    <row r="46" spans="1:11" ht="13.5" thickBot="1">
      <c r="A46" s="7">
        <v>43273</v>
      </c>
      <c r="B46" s="14" t="s">
        <v>73</v>
      </c>
      <c r="C46" s="8"/>
      <c r="D46" s="8" t="s">
        <v>19</v>
      </c>
      <c r="E46" s="15"/>
      <c r="F46" s="97"/>
      <c r="G46" s="101"/>
      <c r="H46" s="99"/>
      <c r="I46" s="100"/>
      <c r="J46" s="89" t="str">
        <f t="shared" si="4"/>
        <v/>
      </c>
      <c r="K46" s="76" t="s">
        <v>54</v>
      </c>
    </row>
    <row r="47" spans="1:11">
      <c r="A47" s="7">
        <v>43278</v>
      </c>
      <c r="B47" s="14" t="s">
        <v>73</v>
      </c>
      <c r="C47" s="8"/>
      <c r="D47" s="8" t="s">
        <v>16</v>
      </c>
      <c r="E47" s="15"/>
      <c r="F47" s="97"/>
      <c r="G47" s="101"/>
      <c r="H47" s="99"/>
      <c r="I47" s="100"/>
      <c r="J47" s="89" t="str">
        <f t="shared" si="4"/>
        <v/>
      </c>
    </row>
    <row r="48" spans="1:11" ht="13.5" thickBot="1">
      <c r="A48" s="7">
        <v>43278</v>
      </c>
      <c r="B48" s="14" t="s">
        <v>74</v>
      </c>
      <c r="C48" s="8"/>
      <c r="D48" s="8" t="s">
        <v>31</v>
      </c>
      <c r="E48" s="15"/>
      <c r="F48" s="97"/>
      <c r="G48" s="101"/>
      <c r="H48" s="99"/>
      <c r="I48" s="100"/>
      <c r="J48" s="89" t="str">
        <f t="shared" si="4"/>
        <v/>
      </c>
    </row>
    <row r="49" spans="1:11" ht="13.5" thickBot="1">
      <c r="A49" s="9" t="s">
        <v>31</v>
      </c>
      <c r="B49" s="14"/>
      <c r="C49" s="8"/>
      <c r="D49" s="55"/>
      <c r="E49" s="55" t="s">
        <v>26</v>
      </c>
      <c r="F49" s="131"/>
      <c r="G49" s="132"/>
      <c r="H49" s="129"/>
      <c r="I49" s="130"/>
      <c r="J49" s="88" t="str">
        <f>IF(COUNTIF(H49:H52,H49)&gt;1,"NOK",IF(OR($F49="",H49=""),"",IF(H49=$F49,2,0)))</f>
        <v/>
      </c>
    </row>
    <row r="50" spans="1:11" ht="13.5" thickBot="1">
      <c r="A50" s="9" t="s">
        <v>73</v>
      </c>
      <c r="B50" s="10" t="s">
        <v>13</v>
      </c>
      <c r="C50" s="16"/>
      <c r="D50" s="55"/>
      <c r="E50" s="55" t="s">
        <v>27</v>
      </c>
      <c r="F50" s="131"/>
      <c r="G50" s="132"/>
      <c r="H50" s="125"/>
      <c r="I50" s="126"/>
      <c r="J50" s="89" t="str">
        <f>IF(COUNTIF(H49:H52,H50)&gt;1,"NOK",IF(OR($F50="",H50=""),"",IF(H50=$F50,2,0)))</f>
        <v/>
      </c>
      <c r="K50" s="75" t="s">
        <v>47</v>
      </c>
    </row>
    <row r="51" spans="1:11" ht="13.5" thickBot="1">
      <c r="A51" s="9" t="s">
        <v>16</v>
      </c>
      <c r="B51" s="8" t="s">
        <v>36</v>
      </c>
      <c r="C51" s="58">
        <f>SUM(F43:G48)</f>
        <v>0</v>
      </c>
      <c r="D51" s="55"/>
      <c r="E51" s="55" t="s">
        <v>28</v>
      </c>
      <c r="F51" s="131"/>
      <c r="G51" s="132"/>
      <c r="H51" s="125"/>
      <c r="I51" s="126"/>
      <c r="J51" s="89" t="str">
        <f>IF(COUNTIF(H49:H52,H51)&gt;1,"NOK",IF(OR($F51="",H51=""),"",IF(H51=$F51,2,0)))</f>
        <v/>
      </c>
      <c r="K51" s="76" t="s">
        <v>55</v>
      </c>
    </row>
    <row r="52" spans="1:11" ht="13.5" thickBot="1">
      <c r="A52" s="11" t="s">
        <v>19</v>
      </c>
      <c r="B52" s="14"/>
      <c r="C52" s="8"/>
      <c r="D52" s="55"/>
      <c r="E52" s="55" t="s">
        <v>29</v>
      </c>
      <c r="F52" s="131"/>
      <c r="G52" s="132"/>
      <c r="H52" s="127"/>
      <c r="I52" s="128"/>
      <c r="J52" s="91" t="str">
        <f>IF(COUNTIF(H49:H52,H52)&gt;1,"NOK",IF(OR($F52="",H52=""),"",IF(H52=$F52,2,0)))</f>
        <v/>
      </c>
    </row>
    <row r="53" spans="1:11">
      <c r="A53" s="5">
        <v>43268</v>
      </c>
      <c r="B53" s="12" t="s">
        <v>9</v>
      </c>
      <c r="C53" s="6"/>
      <c r="D53" s="6" t="s">
        <v>1</v>
      </c>
      <c r="E53" s="13"/>
      <c r="F53" s="93"/>
      <c r="G53" s="102"/>
      <c r="H53" s="95"/>
      <c r="I53" s="96"/>
      <c r="J53" s="88" t="str">
        <f t="shared" ref="J53:J58" si="5">IF(OR($F53="",$G53="",H53="",I53=""),"",IF(AND(H53=$F53,I53=$G53),4,IF(H53=$F53,2,IF(I53=$G53,2,0)))+IF(AND(H53&gt;I53,$F53&gt;$G53),5,IF(AND(H53&lt;I53,$F53&lt;$G53),5,IF(AND(H53=I53,$F53=$G53),5,0))))</f>
        <v/>
      </c>
    </row>
    <row r="54" spans="1:11" ht="13.5" thickBot="1">
      <c r="A54" s="7">
        <v>43269</v>
      </c>
      <c r="B54" s="14" t="s">
        <v>75</v>
      </c>
      <c r="C54" s="8"/>
      <c r="D54" s="8" t="s">
        <v>34</v>
      </c>
      <c r="E54" s="15"/>
      <c r="F54" s="97"/>
      <c r="G54" s="101"/>
      <c r="H54" s="99"/>
      <c r="I54" s="100"/>
      <c r="J54" s="89" t="str">
        <f t="shared" si="5"/>
        <v/>
      </c>
    </row>
    <row r="55" spans="1:11">
      <c r="A55" s="7">
        <v>43274</v>
      </c>
      <c r="B55" s="14" t="s">
        <v>34</v>
      </c>
      <c r="C55" s="8"/>
      <c r="D55" s="8" t="s">
        <v>1</v>
      </c>
      <c r="E55" s="15"/>
      <c r="F55" s="97"/>
      <c r="G55" s="101"/>
      <c r="H55" s="99"/>
      <c r="I55" s="100"/>
      <c r="J55" s="89" t="str">
        <f t="shared" si="5"/>
        <v/>
      </c>
      <c r="K55" s="75" t="s">
        <v>48</v>
      </c>
    </row>
    <row r="56" spans="1:11" ht="13.5" thickBot="1">
      <c r="A56" s="7">
        <v>43274</v>
      </c>
      <c r="B56" s="14" t="s">
        <v>9</v>
      </c>
      <c r="C56" s="8"/>
      <c r="D56" s="8" t="s">
        <v>75</v>
      </c>
      <c r="E56" s="15"/>
      <c r="F56" s="97"/>
      <c r="G56" s="101"/>
      <c r="H56" s="99"/>
      <c r="I56" s="100"/>
      <c r="J56" s="89" t="str">
        <f t="shared" si="5"/>
        <v/>
      </c>
      <c r="K56" s="76" t="s">
        <v>54</v>
      </c>
    </row>
    <row r="57" spans="1:11">
      <c r="A57" s="7">
        <v>43278</v>
      </c>
      <c r="B57" s="14" t="s">
        <v>1</v>
      </c>
      <c r="C57" s="8"/>
      <c r="D57" s="8" t="s">
        <v>75</v>
      </c>
      <c r="E57" s="15"/>
      <c r="F57" s="97"/>
      <c r="G57" s="101"/>
      <c r="H57" s="99"/>
      <c r="I57" s="100"/>
      <c r="J57" s="89" t="str">
        <f t="shared" si="5"/>
        <v/>
      </c>
    </row>
    <row r="58" spans="1:11" ht="13.5" thickBot="1">
      <c r="A58" s="7">
        <v>43278</v>
      </c>
      <c r="B58" s="14" t="s">
        <v>34</v>
      </c>
      <c r="C58" s="8"/>
      <c r="D58" s="8" t="s">
        <v>9</v>
      </c>
      <c r="E58" s="15"/>
      <c r="F58" s="97"/>
      <c r="G58" s="101"/>
      <c r="H58" s="99"/>
      <c r="I58" s="100"/>
      <c r="J58" s="89" t="str">
        <f t="shared" si="5"/>
        <v/>
      </c>
    </row>
    <row r="59" spans="1:11" ht="13.5" thickBot="1">
      <c r="A59" s="9" t="s">
        <v>9</v>
      </c>
      <c r="B59" s="14"/>
      <c r="C59" s="8"/>
      <c r="D59" s="134" t="s">
        <v>26</v>
      </c>
      <c r="E59" s="135"/>
      <c r="F59" s="131"/>
      <c r="G59" s="132"/>
      <c r="H59" s="129"/>
      <c r="I59" s="130"/>
      <c r="J59" s="88" t="str">
        <f>IF(COUNTIF(H59:H62,H59)&gt;1,"NOK",IF(OR($F59="",H59=""),"",IF(H59=$F59,2,0)))</f>
        <v/>
      </c>
    </row>
    <row r="60" spans="1:11" ht="13.5" thickBot="1">
      <c r="A60" s="9" t="s">
        <v>1</v>
      </c>
      <c r="B60" s="10" t="s">
        <v>14</v>
      </c>
      <c r="C60" s="16"/>
      <c r="D60" s="134" t="s">
        <v>27</v>
      </c>
      <c r="E60" s="135"/>
      <c r="F60" s="131"/>
      <c r="G60" s="132"/>
      <c r="H60" s="125"/>
      <c r="I60" s="126"/>
      <c r="J60" s="89" t="str">
        <f>IF(COUNTIF(H59:H62,H60)&gt;1,"NOK",IF(OR($F60="",H60=""),"",IF(H60=$F60,2,0)))</f>
        <v/>
      </c>
      <c r="K60" s="75" t="s">
        <v>49</v>
      </c>
    </row>
    <row r="61" spans="1:11" ht="13.5" thickBot="1">
      <c r="A61" s="9" t="s">
        <v>75</v>
      </c>
      <c r="B61" s="8" t="s">
        <v>36</v>
      </c>
      <c r="C61" s="58">
        <f>SUM(F53:G58)</f>
        <v>0</v>
      </c>
      <c r="D61" s="134" t="s">
        <v>28</v>
      </c>
      <c r="E61" s="135"/>
      <c r="F61" s="131"/>
      <c r="G61" s="132"/>
      <c r="H61" s="125"/>
      <c r="I61" s="126"/>
      <c r="J61" s="89" t="str">
        <f>IF(COUNTIF(H59:H62,H61)&gt;1,"NOK",IF(OR($F61="",H61=""),"",IF(H61=$F61,2,0)))</f>
        <v/>
      </c>
      <c r="K61" s="76" t="s">
        <v>55</v>
      </c>
    </row>
    <row r="62" spans="1:11" ht="13.5" thickBot="1">
      <c r="A62" s="11" t="s">
        <v>34</v>
      </c>
      <c r="B62" s="14"/>
      <c r="C62" s="8"/>
      <c r="D62" s="136" t="s">
        <v>29</v>
      </c>
      <c r="E62" s="137"/>
      <c r="F62" s="131"/>
      <c r="G62" s="132"/>
      <c r="H62" s="127"/>
      <c r="I62" s="128"/>
      <c r="J62" s="91" t="str">
        <f>IF(COUNTIF(H59:H62,H62)&gt;1,"NOK",IF(OR($F62="",H62=""),"",IF(H62=$F62,2,0)))</f>
        <v/>
      </c>
    </row>
    <row r="63" spans="1:11">
      <c r="A63" s="5">
        <v>43269</v>
      </c>
      <c r="B63" s="12" t="s">
        <v>35</v>
      </c>
      <c r="C63" s="6"/>
      <c r="D63" s="6" t="s">
        <v>76</v>
      </c>
      <c r="E63" s="13"/>
      <c r="F63" s="93"/>
      <c r="G63" s="102"/>
      <c r="H63" s="95"/>
      <c r="I63" s="96"/>
      <c r="J63" s="88" t="str">
        <f t="shared" ref="J63:J68" si="6">IF(OR($F63="",$G63="",H63="",I63=""),"",IF(AND(H63=$F63,I63=$G63),4,IF(H63=$F63,2,IF(I63=$G63,2,0)))+IF(AND(H63&gt;I63,$F63&gt;$G63),5,IF(AND(H63&lt;I63,$F63&lt;$G63),5,IF(AND(H63=I63,$F63=$G63),5,0))))</f>
        <v/>
      </c>
    </row>
    <row r="64" spans="1:11" ht="13.5" thickBot="1">
      <c r="A64" s="7">
        <v>43269</v>
      </c>
      <c r="B64" s="14" t="s">
        <v>77</v>
      </c>
      <c r="C64" s="8"/>
      <c r="D64" s="8" t="s">
        <v>7</v>
      </c>
      <c r="E64" s="15"/>
      <c r="F64" s="97"/>
      <c r="G64" s="101"/>
      <c r="H64" s="99"/>
      <c r="I64" s="100"/>
      <c r="J64" s="89" t="str">
        <f t="shared" si="6"/>
        <v/>
      </c>
    </row>
    <row r="65" spans="1:11">
      <c r="A65" s="7">
        <v>43274</v>
      </c>
      <c r="B65" s="14" t="s">
        <v>35</v>
      </c>
      <c r="C65" s="8"/>
      <c r="D65" s="8" t="s">
        <v>77</v>
      </c>
      <c r="E65" s="15"/>
      <c r="F65" s="97"/>
      <c r="G65" s="101"/>
      <c r="H65" s="99"/>
      <c r="I65" s="100"/>
      <c r="J65" s="89" t="str">
        <f t="shared" si="6"/>
        <v/>
      </c>
      <c r="K65" s="75" t="s">
        <v>50</v>
      </c>
    </row>
    <row r="66" spans="1:11" ht="13.5" thickBot="1">
      <c r="A66" s="7">
        <v>43275</v>
      </c>
      <c r="B66" s="14" t="s">
        <v>7</v>
      </c>
      <c r="C66" s="8"/>
      <c r="D66" s="8" t="s">
        <v>76</v>
      </c>
      <c r="E66" s="15"/>
      <c r="F66" s="97"/>
      <c r="G66" s="101"/>
      <c r="H66" s="99"/>
      <c r="I66" s="100"/>
      <c r="J66" s="89" t="str">
        <f t="shared" si="6"/>
        <v/>
      </c>
      <c r="K66" s="76" t="s">
        <v>54</v>
      </c>
    </row>
    <row r="67" spans="1:11">
      <c r="A67" s="7">
        <v>43279</v>
      </c>
      <c r="B67" s="14" t="s">
        <v>7</v>
      </c>
      <c r="C67" s="8"/>
      <c r="D67" s="8" t="s">
        <v>35</v>
      </c>
      <c r="E67" s="15"/>
      <c r="F67" s="97"/>
      <c r="G67" s="101"/>
      <c r="H67" s="99"/>
      <c r="I67" s="100"/>
      <c r="J67" s="89" t="str">
        <f t="shared" si="6"/>
        <v/>
      </c>
    </row>
    <row r="68" spans="1:11" ht="13.5" thickBot="1">
      <c r="A68" s="7">
        <v>43279</v>
      </c>
      <c r="B68" s="14" t="s">
        <v>76</v>
      </c>
      <c r="C68" s="8"/>
      <c r="D68" s="8" t="s">
        <v>77</v>
      </c>
      <c r="E68" s="15"/>
      <c r="F68" s="97"/>
      <c r="G68" s="101"/>
      <c r="H68" s="99"/>
      <c r="I68" s="100"/>
      <c r="J68" s="89" t="str">
        <f t="shared" si="6"/>
        <v/>
      </c>
    </row>
    <row r="69" spans="1:11" ht="13.5" thickBot="1">
      <c r="A69" s="9" t="s">
        <v>35</v>
      </c>
      <c r="B69" s="14"/>
      <c r="C69" s="8"/>
      <c r="D69" s="134" t="s">
        <v>26</v>
      </c>
      <c r="E69" s="135"/>
      <c r="F69" s="131"/>
      <c r="G69" s="132"/>
      <c r="H69" s="129"/>
      <c r="I69" s="130"/>
      <c r="J69" s="88" t="str">
        <f>IF(COUNTIF(H69:H72,H69)&gt;1,"NOK",IF(OR($F69="",H69=""),"",IF(H69=$F69,2,0)))</f>
        <v/>
      </c>
    </row>
    <row r="70" spans="1:11" ht="13.5" thickBot="1">
      <c r="A70" s="9" t="s">
        <v>76</v>
      </c>
      <c r="B70" s="10" t="s">
        <v>17</v>
      </c>
      <c r="C70" s="16"/>
      <c r="D70" s="134" t="s">
        <v>27</v>
      </c>
      <c r="E70" s="135"/>
      <c r="F70" s="131"/>
      <c r="G70" s="132"/>
      <c r="H70" s="125"/>
      <c r="I70" s="126"/>
      <c r="J70" s="89" t="str">
        <f>IF(COUNTIF(H69:H72,H70)&gt;1,"NOK",IF(OR($F70="",H70=""),"",IF(H70=$F70,2,0)))</f>
        <v/>
      </c>
      <c r="K70" s="75" t="s">
        <v>51</v>
      </c>
    </row>
    <row r="71" spans="1:11" ht="13.5" thickBot="1">
      <c r="A71" s="9" t="s">
        <v>77</v>
      </c>
      <c r="B71" s="8" t="s">
        <v>36</v>
      </c>
      <c r="C71" s="58">
        <f>SUM(F63:G68)</f>
        <v>0</v>
      </c>
      <c r="D71" s="134" t="s">
        <v>28</v>
      </c>
      <c r="E71" s="135"/>
      <c r="F71" s="131"/>
      <c r="G71" s="132"/>
      <c r="H71" s="125"/>
      <c r="I71" s="126"/>
      <c r="J71" s="89" t="str">
        <f>IF(COUNTIF(H69:H72,H71)&gt;1,"NOK",IF(OR($F71="",H71=""),"",IF(H71=$F71,2,0)))</f>
        <v/>
      </c>
      <c r="K71" s="76" t="s">
        <v>55</v>
      </c>
    </row>
    <row r="72" spans="1:11" ht="13.5" thickBot="1">
      <c r="A72" s="11" t="s">
        <v>7</v>
      </c>
      <c r="B72" s="14"/>
      <c r="C72" s="8"/>
      <c r="D72" s="136" t="s">
        <v>29</v>
      </c>
      <c r="E72" s="137"/>
      <c r="F72" s="131"/>
      <c r="G72" s="132"/>
      <c r="H72" s="127"/>
      <c r="I72" s="128"/>
      <c r="J72" s="91" t="str">
        <f>IF(COUNTIF(H69:H72,H72)&gt;1,"NOK",IF(OR($F72="",H72=""),"",IF(H72=$F72,2,0)))</f>
        <v/>
      </c>
    </row>
    <row r="73" spans="1:11">
      <c r="A73" s="5">
        <v>43270</v>
      </c>
      <c r="B73" s="12" t="s">
        <v>78</v>
      </c>
      <c r="C73" s="6"/>
      <c r="D73" s="6" t="s">
        <v>12</v>
      </c>
      <c r="E73" s="13"/>
      <c r="F73" s="93"/>
      <c r="G73" s="102"/>
      <c r="H73" s="95"/>
      <c r="I73" s="96"/>
      <c r="J73" s="88" t="str">
        <f t="shared" ref="J73:J78" si="7">IF(OR($F73="",$G73="",H73="",I73=""),"",IF(AND(H73=$F73,I73=$G73),4,IF(H73=$F73,2,IF(I73=$G73,2,0)))+IF(AND(H73&gt;I73,$F73&gt;$G73),5,IF(AND(H73&lt;I73,$F73&lt;$G73),5,IF(AND(H73=I73,$F73=$G73),5,0))))</f>
        <v/>
      </c>
    </row>
    <row r="74" spans="1:11" ht="13.5" thickBot="1">
      <c r="A74" s="7">
        <v>43270</v>
      </c>
      <c r="B74" s="14" t="s">
        <v>79</v>
      </c>
      <c r="C74" s="8"/>
      <c r="D74" s="8" t="s">
        <v>80</v>
      </c>
      <c r="E74" s="15"/>
      <c r="F74" s="97"/>
      <c r="G74" s="101"/>
      <c r="H74" s="99"/>
      <c r="I74" s="100"/>
      <c r="J74" s="89" t="str">
        <f t="shared" si="7"/>
        <v/>
      </c>
    </row>
    <row r="75" spans="1:11">
      <c r="A75" s="7">
        <v>43275</v>
      </c>
      <c r="B75" s="14" t="s">
        <v>12</v>
      </c>
      <c r="C75" s="8"/>
      <c r="D75" s="8" t="s">
        <v>80</v>
      </c>
      <c r="E75" s="15"/>
      <c r="F75" s="97"/>
      <c r="G75" s="101"/>
      <c r="H75" s="99"/>
      <c r="I75" s="100"/>
      <c r="J75" s="89" t="str">
        <f t="shared" si="7"/>
        <v/>
      </c>
      <c r="K75" s="75" t="s">
        <v>52</v>
      </c>
    </row>
    <row r="76" spans="1:11" ht="13.5" thickBot="1">
      <c r="A76" s="7">
        <v>43275</v>
      </c>
      <c r="B76" s="14" t="s">
        <v>79</v>
      </c>
      <c r="C76" s="8"/>
      <c r="D76" s="8" t="s">
        <v>78</v>
      </c>
      <c r="E76" s="15"/>
      <c r="F76" s="97"/>
      <c r="G76" s="101"/>
      <c r="H76" s="99"/>
      <c r="I76" s="100"/>
      <c r="J76" s="89" t="str">
        <f t="shared" si="7"/>
        <v/>
      </c>
      <c r="K76" s="76" t="s">
        <v>54</v>
      </c>
    </row>
    <row r="77" spans="1:11">
      <c r="A77" s="7">
        <v>43279</v>
      </c>
      <c r="B77" s="14" t="s">
        <v>12</v>
      </c>
      <c r="C77" s="8"/>
      <c r="D77" s="8" t="s">
        <v>79</v>
      </c>
      <c r="E77" s="15"/>
      <c r="F77" s="97"/>
      <c r="G77" s="101"/>
      <c r="H77" s="99"/>
      <c r="I77" s="100"/>
      <c r="J77" s="89" t="str">
        <f t="shared" si="7"/>
        <v/>
      </c>
    </row>
    <row r="78" spans="1:11" ht="13.5" thickBot="1">
      <c r="A78" s="7">
        <v>43279</v>
      </c>
      <c r="B78" s="14" t="s">
        <v>80</v>
      </c>
      <c r="C78" s="8"/>
      <c r="D78" s="8" t="s">
        <v>78</v>
      </c>
      <c r="E78" s="15"/>
      <c r="F78" s="97"/>
      <c r="G78" s="101"/>
      <c r="H78" s="99"/>
      <c r="I78" s="100"/>
      <c r="J78" s="89" t="str">
        <f t="shared" si="7"/>
        <v/>
      </c>
    </row>
    <row r="79" spans="1:11" ht="13.5" thickBot="1">
      <c r="A79" s="9" t="s">
        <v>78</v>
      </c>
      <c r="B79" s="14"/>
      <c r="C79" s="8"/>
      <c r="D79" s="134" t="s">
        <v>26</v>
      </c>
      <c r="E79" s="135"/>
      <c r="F79" s="131"/>
      <c r="G79" s="132"/>
      <c r="H79" s="129"/>
      <c r="I79" s="130"/>
      <c r="J79" s="88" t="str">
        <f>IF(COUNTIF(H79:H82,H79)&gt;1,"NOK",IF(OR($F79="",H79=""),"",IF(H79=$F79,2,0)))</f>
        <v/>
      </c>
    </row>
    <row r="80" spans="1:11" ht="13.5" thickBot="1">
      <c r="A80" s="9" t="s">
        <v>12</v>
      </c>
      <c r="B80" s="10" t="s">
        <v>20</v>
      </c>
      <c r="C80" s="16"/>
      <c r="D80" s="134" t="s">
        <v>27</v>
      </c>
      <c r="E80" s="135"/>
      <c r="F80" s="131"/>
      <c r="G80" s="132"/>
      <c r="H80" s="125"/>
      <c r="I80" s="126"/>
      <c r="J80" s="89" t="str">
        <f>IF(COUNTIF(H79:H82,H80)&gt;1,"NOK",IF(OR($F80="",H80=""),"",IF(H80=$F80,2,0)))</f>
        <v/>
      </c>
      <c r="K80" s="75" t="s">
        <v>53</v>
      </c>
    </row>
    <row r="81" spans="1:11" ht="13.5" thickBot="1">
      <c r="A81" s="9" t="s">
        <v>79</v>
      </c>
      <c r="B81" s="8" t="s">
        <v>36</v>
      </c>
      <c r="C81" s="58">
        <f>SUM(F73:G78)</f>
        <v>0</v>
      </c>
      <c r="D81" s="134" t="s">
        <v>28</v>
      </c>
      <c r="E81" s="135"/>
      <c r="F81" s="131"/>
      <c r="G81" s="132"/>
      <c r="H81" s="125"/>
      <c r="I81" s="126"/>
      <c r="J81" s="89" t="str">
        <f>IF(COUNTIF(H79:H82,H81)&gt;1,"NOK",IF(OR($F81="",H81=""),"",IF(H81=$F81,2,0)))</f>
        <v/>
      </c>
      <c r="K81" s="76" t="s">
        <v>55</v>
      </c>
    </row>
    <row r="82" spans="1:11" ht="13.5" thickBot="1">
      <c r="A82" s="11" t="s">
        <v>80</v>
      </c>
      <c r="B82" s="14"/>
      <c r="C82" s="8"/>
      <c r="D82" s="136" t="s">
        <v>29</v>
      </c>
      <c r="E82" s="137"/>
      <c r="F82" s="131"/>
      <c r="G82" s="132"/>
      <c r="H82" s="127"/>
      <c r="I82" s="128"/>
      <c r="J82" s="91" t="str">
        <f>IF(COUNTIF(H79:H82,H82)&gt;1,"NOK",IF(OR($F82="",H82=""),"",IF(H82=$F82,2,0)))</f>
        <v/>
      </c>
    </row>
    <row r="83" spans="1:11" ht="13.5" thickBot="1">
      <c r="A83" s="1"/>
      <c r="B83" s="17" t="s">
        <v>21</v>
      </c>
      <c r="C83" s="18"/>
      <c r="D83" s="19"/>
      <c r="E83" s="20"/>
      <c r="F83" s="21"/>
      <c r="G83" s="22"/>
      <c r="H83" s="23"/>
      <c r="I83" s="24"/>
      <c r="J83" s="25"/>
    </row>
    <row r="84" spans="1:11">
      <c r="A84" s="7">
        <v>43281</v>
      </c>
      <c r="B84" s="14" t="str">
        <f>IF(F9="","",F9)</f>
        <v/>
      </c>
      <c r="C84" s="103"/>
      <c r="D84" s="26" t="str">
        <f>IF(F20="","",F20)</f>
        <v/>
      </c>
      <c r="E84" s="104"/>
      <c r="F84" s="114" t="str">
        <f t="shared" ref="F84:F91" si="8">B84</f>
        <v/>
      </c>
      <c r="G84" s="115"/>
      <c r="H84" s="133"/>
      <c r="I84" s="122"/>
      <c r="J84" s="89" t="str">
        <f t="shared" ref="J84:J99" si="9">IF(COUNTIF(H$84:H$99,H84)&gt;1,"NOK",IF(H84="","",IF(COUNTIF($F$84:$F$99,H84)=1,4,0)))</f>
        <v/>
      </c>
    </row>
    <row r="85" spans="1:11">
      <c r="A85" s="7">
        <v>43281</v>
      </c>
      <c r="B85" s="14" t="str">
        <f>IF(F29="","",F29)</f>
        <v/>
      </c>
      <c r="C85" s="104"/>
      <c r="D85" s="26" t="str">
        <f>IF(F40="","",F40)</f>
        <v/>
      </c>
      <c r="E85" s="104"/>
      <c r="F85" s="114" t="str">
        <f t="shared" si="8"/>
        <v/>
      </c>
      <c r="G85" s="115"/>
      <c r="H85" s="124"/>
      <c r="I85" s="122"/>
      <c r="J85" s="89" t="str">
        <f t="shared" si="9"/>
        <v/>
      </c>
    </row>
    <row r="86" spans="1:11">
      <c r="A86" s="7">
        <v>43282</v>
      </c>
      <c r="B86" s="14" t="str">
        <f>IF(F19="","",F19)</f>
        <v/>
      </c>
      <c r="C86" s="104"/>
      <c r="D86" s="26" t="str">
        <f>IF(F10="","",F10)</f>
        <v/>
      </c>
      <c r="E86" s="104"/>
      <c r="F86" s="114" t="str">
        <f t="shared" si="8"/>
        <v/>
      </c>
      <c r="G86" s="115"/>
      <c r="H86" s="124"/>
      <c r="I86" s="122"/>
      <c r="J86" s="89" t="str">
        <f t="shared" si="9"/>
        <v/>
      </c>
    </row>
    <row r="87" spans="1:11">
      <c r="A87" s="7">
        <v>43282</v>
      </c>
      <c r="B87" s="14" t="str">
        <f>IF(F39="","",F39)</f>
        <v/>
      </c>
      <c r="C87" s="104"/>
      <c r="D87" s="26" t="str">
        <f>IF(F30="","",F30)</f>
        <v/>
      </c>
      <c r="E87" s="104"/>
      <c r="F87" s="114" t="str">
        <f t="shared" si="8"/>
        <v/>
      </c>
      <c r="G87" s="115"/>
      <c r="H87" s="124"/>
      <c r="I87" s="122"/>
      <c r="J87" s="89" t="str">
        <f t="shared" si="9"/>
        <v/>
      </c>
    </row>
    <row r="88" spans="1:11">
      <c r="A88" s="7">
        <v>43283</v>
      </c>
      <c r="B88" s="14" t="str">
        <f>IF(F49="","",F49)</f>
        <v/>
      </c>
      <c r="C88" s="103"/>
      <c r="D88" s="26" t="str">
        <f>IF(F60="","",F60)</f>
        <v/>
      </c>
      <c r="E88" s="104"/>
      <c r="F88" s="114" t="str">
        <f t="shared" si="8"/>
        <v/>
      </c>
      <c r="G88" s="115"/>
      <c r="H88" s="124"/>
      <c r="I88" s="122"/>
      <c r="J88" s="89" t="str">
        <f t="shared" si="9"/>
        <v/>
      </c>
    </row>
    <row r="89" spans="1:11" ht="13.5" thickBot="1">
      <c r="A89" s="7">
        <v>43283</v>
      </c>
      <c r="B89" s="14" t="str">
        <f>IF(F69="","",F69)</f>
        <v/>
      </c>
      <c r="C89" s="104"/>
      <c r="D89" s="26" t="str">
        <f>IF(F80="","",F80)</f>
        <v/>
      </c>
      <c r="E89" s="104"/>
      <c r="F89" s="114" t="str">
        <f t="shared" si="8"/>
        <v/>
      </c>
      <c r="G89" s="115"/>
      <c r="H89" s="124"/>
      <c r="I89" s="122"/>
      <c r="J89" s="89" t="str">
        <f t="shared" si="9"/>
        <v/>
      </c>
    </row>
    <row r="90" spans="1:11">
      <c r="A90" s="7">
        <v>43284</v>
      </c>
      <c r="B90" s="14" t="str">
        <f>IF(F59="","",F59)</f>
        <v/>
      </c>
      <c r="C90" s="104"/>
      <c r="D90" s="26" t="str">
        <f>IF(F50="","",F50)</f>
        <v/>
      </c>
      <c r="E90" s="104"/>
      <c r="F90" s="114" t="str">
        <f t="shared" si="8"/>
        <v/>
      </c>
      <c r="G90" s="115"/>
      <c r="H90" s="124"/>
      <c r="I90" s="122"/>
      <c r="J90" s="89" t="str">
        <f t="shared" si="9"/>
        <v/>
      </c>
      <c r="K90" s="75" t="s">
        <v>56</v>
      </c>
    </row>
    <row r="91" spans="1:11" ht="13.5" thickBot="1">
      <c r="A91" s="27">
        <v>43284</v>
      </c>
      <c r="B91" s="28" t="str">
        <f>IF(F79="","",F79)</f>
        <v/>
      </c>
      <c r="C91" s="104"/>
      <c r="D91" s="29" t="str">
        <f>IF(F70="","",F70)</f>
        <v/>
      </c>
      <c r="E91" s="104"/>
      <c r="F91" s="114" t="str">
        <f t="shared" si="8"/>
        <v/>
      </c>
      <c r="G91" s="115"/>
      <c r="H91" s="124"/>
      <c r="I91" s="122"/>
      <c r="J91" s="89" t="str">
        <f t="shared" si="9"/>
        <v/>
      </c>
      <c r="K91" s="80" t="s">
        <v>57</v>
      </c>
    </row>
    <row r="92" spans="1:11" ht="13.5" thickBot="1">
      <c r="A92" s="7"/>
      <c r="B92" s="14" t="str">
        <f t="shared" ref="B92:B99" si="10">B84</f>
        <v/>
      </c>
      <c r="C92" s="105"/>
      <c r="D92" s="26" t="str">
        <f t="shared" ref="D92:D99" si="11">D84</f>
        <v/>
      </c>
      <c r="E92" s="105"/>
      <c r="F92" s="123" t="str">
        <f t="shared" ref="F92:F99" si="12">D84</f>
        <v/>
      </c>
      <c r="G92" s="115"/>
      <c r="H92" s="124"/>
      <c r="I92" s="122"/>
      <c r="J92" s="89" t="str">
        <f t="shared" si="9"/>
        <v/>
      </c>
      <c r="K92" s="76" t="s">
        <v>62</v>
      </c>
    </row>
    <row r="93" spans="1:11">
      <c r="A93" s="7"/>
      <c r="B93" s="14" t="str">
        <f t="shared" si="10"/>
        <v/>
      </c>
      <c r="C93" s="104"/>
      <c r="D93" s="26" t="str">
        <f t="shared" si="11"/>
        <v/>
      </c>
      <c r="E93" s="104"/>
      <c r="F93" s="123" t="str">
        <f t="shared" si="12"/>
        <v/>
      </c>
      <c r="G93" s="115"/>
      <c r="H93" s="124"/>
      <c r="I93" s="122"/>
      <c r="J93" s="89" t="str">
        <f t="shared" si="9"/>
        <v/>
      </c>
    </row>
    <row r="94" spans="1:11">
      <c r="A94" s="69"/>
      <c r="B94" s="14" t="str">
        <f t="shared" si="10"/>
        <v/>
      </c>
      <c r="C94" s="104"/>
      <c r="D94" s="26" t="str">
        <f t="shared" si="11"/>
        <v/>
      </c>
      <c r="E94" s="104"/>
      <c r="F94" s="123" t="str">
        <f t="shared" si="12"/>
        <v/>
      </c>
      <c r="G94" s="115"/>
      <c r="H94" s="124"/>
      <c r="I94" s="122"/>
      <c r="J94" s="89" t="str">
        <f t="shared" si="9"/>
        <v/>
      </c>
    </row>
    <row r="95" spans="1:11">
      <c r="A95" s="72" t="s">
        <v>37</v>
      </c>
      <c r="B95" s="14" t="str">
        <f t="shared" si="10"/>
        <v/>
      </c>
      <c r="C95" s="104"/>
      <c r="D95" s="26" t="str">
        <f t="shared" si="11"/>
        <v/>
      </c>
      <c r="E95" s="104"/>
      <c r="F95" s="123" t="str">
        <f t="shared" si="12"/>
        <v/>
      </c>
      <c r="G95" s="115"/>
      <c r="H95" s="124"/>
      <c r="I95" s="122"/>
      <c r="J95" s="89" t="str">
        <f t="shared" si="9"/>
        <v/>
      </c>
    </row>
    <row r="96" spans="1:11">
      <c r="A96" s="72" t="s">
        <v>36</v>
      </c>
      <c r="B96" s="14" t="str">
        <f t="shared" si="10"/>
        <v/>
      </c>
      <c r="C96" s="104"/>
      <c r="D96" s="26" t="str">
        <f t="shared" si="11"/>
        <v/>
      </c>
      <c r="E96" s="104"/>
      <c r="F96" s="123" t="str">
        <f t="shared" si="12"/>
        <v/>
      </c>
      <c r="G96" s="115"/>
      <c r="H96" s="124"/>
      <c r="I96" s="122"/>
      <c r="J96" s="89" t="str">
        <f t="shared" si="9"/>
        <v/>
      </c>
    </row>
    <row r="97" spans="1:11">
      <c r="A97" s="7"/>
      <c r="B97" s="14" t="str">
        <f t="shared" si="10"/>
        <v/>
      </c>
      <c r="C97" s="104"/>
      <c r="D97" s="26" t="str">
        <f t="shared" si="11"/>
        <v/>
      </c>
      <c r="E97" s="104"/>
      <c r="F97" s="123" t="str">
        <f t="shared" si="12"/>
        <v/>
      </c>
      <c r="G97" s="115"/>
      <c r="H97" s="124"/>
      <c r="I97" s="122"/>
      <c r="J97" s="89" t="str">
        <f t="shared" si="9"/>
        <v/>
      </c>
    </row>
    <row r="98" spans="1:11">
      <c r="A98" s="7"/>
      <c r="B98" s="14" t="str">
        <f t="shared" si="10"/>
        <v/>
      </c>
      <c r="C98" s="104"/>
      <c r="D98" s="26" t="str">
        <f t="shared" si="11"/>
        <v/>
      </c>
      <c r="E98" s="104"/>
      <c r="F98" s="123" t="str">
        <f t="shared" si="12"/>
        <v/>
      </c>
      <c r="G98" s="115"/>
      <c r="H98" s="124"/>
      <c r="I98" s="122"/>
      <c r="J98" s="89" t="str">
        <f t="shared" si="9"/>
        <v/>
      </c>
    </row>
    <row r="99" spans="1:11" ht="13.5" thickBot="1">
      <c r="A99" s="7"/>
      <c r="B99" s="14" t="str">
        <f t="shared" si="10"/>
        <v/>
      </c>
      <c r="C99" s="106"/>
      <c r="D99" s="26" t="str">
        <f t="shared" si="11"/>
        <v/>
      </c>
      <c r="E99" s="106"/>
      <c r="F99" s="123" t="str">
        <f t="shared" si="12"/>
        <v/>
      </c>
      <c r="G99" s="115"/>
      <c r="H99" s="124"/>
      <c r="I99" s="122"/>
      <c r="J99" s="89" t="str">
        <f t="shared" si="9"/>
        <v/>
      </c>
    </row>
    <row r="100" spans="1:11" ht="13.5" thickBot="1">
      <c r="A100" s="1"/>
      <c r="B100" s="17" t="s">
        <v>22</v>
      </c>
      <c r="C100" s="68"/>
      <c r="D100" s="19"/>
      <c r="E100" s="44"/>
      <c r="F100" s="21"/>
      <c r="G100" s="22"/>
      <c r="H100" s="23"/>
      <c r="I100" s="24"/>
      <c r="J100" s="25"/>
    </row>
    <row r="101" spans="1:11">
      <c r="A101" s="7">
        <v>43287</v>
      </c>
      <c r="B101" s="14" t="str">
        <f>IF(OR(AND(C84="x",E84="x"),AND(C84="",E84="")),"",IF(C84="x",B84,D84))</f>
        <v/>
      </c>
      <c r="C101" s="103"/>
      <c r="D101" s="26" t="str">
        <f>IF(OR(AND(C85="x",E85="x"),AND(C85="",E85="")),"",IF(C85="x",B85,D85))</f>
        <v/>
      </c>
      <c r="E101" s="104"/>
      <c r="F101" s="114" t="str">
        <f>B101</f>
        <v/>
      </c>
      <c r="G101" s="115"/>
      <c r="H101" s="124"/>
      <c r="I101" s="122"/>
      <c r="J101" s="89" t="str">
        <f t="shared" ref="J101:J108" si="13">IF(COUNTIF(H$101:H$108,H101)&gt;1,"NOK",IF(H101="","",IF(COUNTIF($F$101:$F$108,H101)=1,8,0)))</f>
        <v/>
      </c>
    </row>
    <row r="102" spans="1:11" ht="13.5" thickBot="1">
      <c r="A102" s="7">
        <v>43287</v>
      </c>
      <c r="B102" s="14" t="str">
        <f>IF(OR(AND(C88="x",E88="x"),AND(C88="",E88="")),"",IF(C88="x",B88,D88))</f>
        <v/>
      </c>
      <c r="C102" s="104"/>
      <c r="D102" s="26" t="str">
        <f>IF(OR(AND(C89="x",E89="x"),AND(C89="",E89="")),"",IF(C89="x",B89,D89))</f>
        <v/>
      </c>
      <c r="E102" s="104"/>
      <c r="F102" s="114" t="str">
        <f>B102</f>
        <v/>
      </c>
      <c r="G102" s="115"/>
      <c r="H102" s="124"/>
      <c r="I102" s="122"/>
      <c r="J102" s="89" t="str">
        <f t="shared" si="13"/>
        <v/>
      </c>
    </row>
    <row r="103" spans="1:11">
      <c r="A103" s="7">
        <v>43288</v>
      </c>
      <c r="B103" s="14" t="str">
        <f>IF(OR(AND(C86="x",E86="x"),AND(C86="",E86="")),"",IF(C86="x",B86,D86))</f>
        <v/>
      </c>
      <c r="C103" s="104"/>
      <c r="D103" s="26" t="str">
        <f>IF(OR(AND(C87="x",E87="x"),AND(C87="",E87="")),"",IF(C87="x",B87,D87))</f>
        <v/>
      </c>
      <c r="E103" s="104"/>
      <c r="F103" s="114" t="str">
        <f>B103</f>
        <v/>
      </c>
      <c r="G103" s="115"/>
      <c r="H103" s="124"/>
      <c r="I103" s="122"/>
      <c r="J103" s="89" t="str">
        <f t="shared" si="13"/>
        <v/>
      </c>
      <c r="K103" s="75" t="s">
        <v>58</v>
      </c>
    </row>
    <row r="104" spans="1:11" ht="13.5" thickBot="1">
      <c r="A104" s="27">
        <v>43288</v>
      </c>
      <c r="B104" s="28" t="str">
        <f>IF(OR(AND(C90="x",E90="x"),AND(C90="",E90="")),"",IF(C90="x",B90,D90))</f>
        <v/>
      </c>
      <c r="C104" s="106"/>
      <c r="D104" s="29" t="str">
        <f>IF(OR(AND(C91="x",E91="x"),AND(C91="",E91="")),"",IF(C91="x",B91,D91))</f>
        <v/>
      </c>
      <c r="E104" s="106"/>
      <c r="F104" s="114" t="str">
        <f>B104</f>
        <v/>
      </c>
      <c r="G104" s="115"/>
      <c r="H104" s="124"/>
      <c r="I104" s="122"/>
      <c r="J104" s="89" t="str">
        <f t="shared" si="13"/>
        <v/>
      </c>
      <c r="K104" s="80" t="s">
        <v>59</v>
      </c>
    </row>
    <row r="105" spans="1:11" ht="13.5" thickBot="1">
      <c r="A105" s="7"/>
      <c r="B105" s="14" t="str">
        <f>B101</f>
        <v/>
      </c>
      <c r="C105" s="105"/>
      <c r="D105" s="26" t="str">
        <f>D101</f>
        <v/>
      </c>
      <c r="E105" s="105"/>
      <c r="F105" s="114" t="str">
        <f>D101</f>
        <v/>
      </c>
      <c r="G105" s="115"/>
      <c r="H105" s="124"/>
      <c r="I105" s="122"/>
      <c r="J105" s="89" t="str">
        <f t="shared" si="13"/>
        <v/>
      </c>
      <c r="K105" s="76" t="s">
        <v>63</v>
      </c>
    </row>
    <row r="106" spans="1:11">
      <c r="A106" s="72" t="s">
        <v>37</v>
      </c>
      <c r="B106" s="14" t="str">
        <f>B102</f>
        <v/>
      </c>
      <c r="C106" s="104"/>
      <c r="D106" s="26" t="str">
        <f>D102</f>
        <v/>
      </c>
      <c r="E106" s="104"/>
      <c r="F106" s="114" t="str">
        <f>D102</f>
        <v/>
      </c>
      <c r="G106" s="115"/>
      <c r="H106" s="124"/>
      <c r="I106" s="122"/>
      <c r="J106" s="89" t="str">
        <f t="shared" si="13"/>
        <v/>
      </c>
    </row>
    <row r="107" spans="1:11">
      <c r="A107" s="72" t="s">
        <v>36</v>
      </c>
      <c r="B107" s="14" t="str">
        <f>B103</f>
        <v/>
      </c>
      <c r="C107" s="104"/>
      <c r="D107" s="26" t="str">
        <f>D103</f>
        <v/>
      </c>
      <c r="E107" s="104"/>
      <c r="F107" s="114" t="str">
        <f>D103</f>
        <v/>
      </c>
      <c r="G107" s="115"/>
      <c r="H107" s="124"/>
      <c r="I107" s="122"/>
      <c r="J107" s="89" t="str">
        <f t="shared" si="13"/>
        <v/>
      </c>
    </row>
    <row r="108" spans="1:11" ht="13.5" thickBot="1">
      <c r="A108" s="7"/>
      <c r="B108" s="14" t="str">
        <f>B104</f>
        <v/>
      </c>
      <c r="C108" s="106"/>
      <c r="D108" s="26" t="str">
        <f>D104</f>
        <v/>
      </c>
      <c r="E108" s="106"/>
      <c r="F108" s="114" t="str">
        <f>D104</f>
        <v/>
      </c>
      <c r="G108" s="115"/>
      <c r="H108" s="124"/>
      <c r="I108" s="122"/>
      <c r="J108" s="89" t="str">
        <f t="shared" si="13"/>
        <v/>
      </c>
    </row>
    <row r="109" spans="1:11" ht="13.5" thickBot="1">
      <c r="A109" s="1"/>
      <c r="B109" s="17" t="s">
        <v>23</v>
      </c>
      <c r="C109" s="18"/>
      <c r="D109" s="19"/>
      <c r="E109" s="20"/>
      <c r="F109" s="21"/>
      <c r="G109" s="22"/>
      <c r="H109" s="23"/>
      <c r="I109" s="24"/>
      <c r="J109" s="25"/>
    </row>
    <row r="110" spans="1:11" s="46" customFormat="1">
      <c r="A110" s="30">
        <v>43291</v>
      </c>
      <c r="B110" s="31" t="str">
        <f>IF(OR(AND(C101="x",E101="x"),AND(C101="",E101="")),"",IF(C101="x",B101,D101))</f>
        <v/>
      </c>
      <c r="C110" s="107"/>
      <c r="D110" s="26" t="str">
        <f>IF(OR(AND(C102="x",E102="x"),AND(C102="",E102="")),"",IF(C102="x",B102,D102))</f>
        <v/>
      </c>
      <c r="E110" s="107"/>
      <c r="F110" s="114" t="str">
        <f>B110</f>
        <v/>
      </c>
      <c r="G110" s="115"/>
      <c r="H110" s="124"/>
      <c r="I110" s="122"/>
      <c r="J110" s="89" t="str">
        <f>IF(COUNTIF(H$110:H$113,H110)&gt;1,"NOK",IF(H110="","",IF(COUNTIF($F$110:$F$113,H110)=1,12,0)))</f>
        <v/>
      </c>
      <c r="K110" s="75" t="s">
        <v>60</v>
      </c>
    </row>
    <row r="111" spans="1:11" s="46" customFormat="1" ht="13.5" thickBot="1">
      <c r="A111" s="30">
        <v>43292</v>
      </c>
      <c r="B111" s="33" t="str">
        <f>IF(OR(AND(C103="x",E103="x"),AND(C103="",E103="")),"",IF(C103="x",B103,D103))</f>
        <v/>
      </c>
      <c r="C111" s="108"/>
      <c r="D111" s="29" t="str">
        <f>IF(OR(AND(C104="x",E104="x"),AND(C104="",E104="")),"",IF(C104="x",B104,D104))</f>
        <v/>
      </c>
      <c r="E111" s="108"/>
      <c r="F111" s="114" t="str">
        <f>B111</f>
        <v/>
      </c>
      <c r="G111" s="115"/>
      <c r="H111" s="124"/>
      <c r="I111" s="122"/>
      <c r="J111" s="89" t="str">
        <f>IF(COUNTIF(H$110:H$113,H111)&gt;1,"NOK",IF(H111="","",IF(COUNTIF($F$110:$F$113,H111)=1,12,0)))</f>
        <v/>
      </c>
      <c r="K111" s="80" t="s">
        <v>61</v>
      </c>
    </row>
    <row r="112" spans="1:11" s="46" customFormat="1" ht="13.5" thickBot="1">
      <c r="A112" s="71" t="s">
        <v>37</v>
      </c>
      <c r="B112" s="26" t="str">
        <f>B110</f>
        <v/>
      </c>
      <c r="C112" s="109"/>
      <c r="D112" s="26" t="str">
        <f>D110</f>
        <v/>
      </c>
      <c r="E112" s="109"/>
      <c r="F112" s="114" t="str">
        <f>D110</f>
        <v/>
      </c>
      <c r="G112" s="115"/>
      <c r="H112" s="124"/>
      <c r="I112" s="122"/>
      <c r="J112" s="89" t="str">
        <f>IF(COUNTIF(H$110:H$113,H112)&gt;1,"NOK",IF(H112="","",IF(COUNTIF($F$110:$F$113,H112)=1,12,0)))</f>
        <v/>
      </c>
      <c r="K112" s="76" t="s">
        <v>64</v>
      </c>
    </row>
    <row r="113" spans="1:11" s="46" customFormat="1" ht="13.5" thickBot="1">
      <c r="A113" s="32" t="s">
        <v>36</v>
      </c>
      <c r="B113" s="26" t="str">
        <f>B111</f>
        <v/>
      </c>
      <c r="C113" s="108"/>
      <c r="D113" s="26" t="str">
        <f>D111</f>
        <v/>
      </c>
      <c r="E113" s="108"/>
      <c r="F113" s="114" t="str">
        <f>D111</f>
        <v/>
      </c>
      <c r="G113" s="115"/>
      <c r="H113" s="124"/>
      <c r="I113" s="122"/>
      <c r="J113" s="89" t="str">
        <f>IF(COUNTIF(H$110:H$113,H113)&gt;1,"NOK",IF(H113="","",IF(COUNTIF($F$110:$F$113,H113)=1,12,0)))</f>
        <v/>
      </c>
      <c r="K113" s="77"/>
    </row>
    <row r="114" spans="1:11" s="46" customFormat="1" ht="13.5" thickBot="1">
      <c r="A114" s="70"/>
      <c r="B114" s="61" t="s">
        <v>24</v>
      </c>
      <c r="C114" s="63"/>
      <c r="D114" s="64"/>
      <c r="E114" s="67"/>
      <c r="F114" s="35"/>
      <c r="G114" s="36"/>
      <c r="H114" s="56"/>
      <c r="I114" s="57"/>
      <c r="J114" s="83"/>
      <c r="K114" s="81"/>
    </row>
    <row r="115" spans="1:11" s="46" customFormat="1">
      <c r="A115" s="59">
        <v>43295</v>
      </c>
      <c r="B115" s="62" t="str">
        <f>IF(OR(AND(C110="x",E110="x"),AND(C110="",E110="")),"",IF(C110="",B110,D110))</f>
        <v/>
      </c>
      <c r="C115" s="110"/>
      <c r="D115" s="65" t="str">
        <f>IF(OR(AND(C111="x",E111="x"),AND(C111="",E111="")),"",IF(C111="",B111,D111))</f>
        <v/>
      </c>
      <c r="E115" s="112"/>
      <c r="F115" s="123" t="str">
        <f>IF(OR(AND(C116="x",E116="x"),AND(C116="",E116="")),"",IF(C116="x",B116,D116))</f>
        <v/>
      </c>
      <c r="G115" s="115"/>
      <c r="H115" s="122"/>
      <c r="I115" s="122"/>
      <c r="J115" s="90" t="str">
        <f>IF(COUNTIF(H$115:H$118,H115)&gt;1,"NOK",IF(H115="","",IF($F115=H115,32,IF(COUNTIF($F$115:$F$118,H115)=1,16,0))))</f>
        <v/>
      </c>
      <c r="K115" s="84" t="s">
        <v>81</v>
      </c>
    </row>
    <row r="116" spans="1:11" s="46" customFormat="1" ht="13.5" thickBot="1">
      <c r="A116" s="60">
        <v>43296</v>
      </c>
      <c r="B116" s="33" t="str">
        <f>IF(OR(AND(C110="x",E110="x"),AND(C110="",E110="")),"",IF(C110="x",B110,D110))</f>
        <v/>
      </c>
      <c r="C116" s="111"/>
      <c r="D116" s="66" t="str">
        <f>IF(OR(AND(C111="x",E111="x"),AND(C111="",E111="")),"",IF(C111="x",B111,D111))</f>
        <v/>
      </c>
      <c r="E116" s="113"/>
      <c r="F116" s="123" t="str">
        <f>IF(OR(AND(C116="x",E116="x"),AND(C116="",E116="")),"",IF(C116="x",D116,B116))</f>
        <v/>
      </c>
      <c r="G116" s="115"/>
      <c r="H116" s="122"/>
      <c r="I116" s="122"/>
      <c r="J116" s="90" t="str">
        <f>IF(COUNTIF(H$115:H$118,H116)&gt;1,"NOK",IF(H116="","",IF($F116=H116,24,IF(COUNTIF($F$115:$F$118,H116)=1,16,0))))</f>
        <v/>
      </c>
      <c r="K116" s="80" t="s">
        <v>82</v>
      </c>
    </row>
    <row r="117" spans="1:11" s="46" customFormat="1">
      <c r="A117" s="71" t="s">
        <v>37</v>
      </c>
      <c r="B117" s="31" t="str">
        <f>B115</f>
        <v/>
      </c>
      <c r="C117" s="109"/>
      <c r="D117" s="79" t="str">
        <f>D115</f>
        <v/>
      </c>
      <c r="E117" s="109"/>
      <c r="F117" s="114" t="str">
        <f>IF(OR(AND(C115="x",E115="x"),AND(C115="",E115="")),"",IF(C115="x",B115,D115))</f>
        <v/>
      </c>
      <c r="G117" s="115"/>
      <c r="H117" s="122"/>
      <c r="I117" s="122"/>
      <c r="J117" s="90" t="str">
        <f>IF(COUNTIF(H$115:H$118,H117)&gt;1,"NOK",IF(H117="","",IF($F117=H117,16,IF(COUNTIF($F$115:$F$118,H117)=1,8,0))))</f>
        <v/>
      </c>
      <c r="K117" s="80" t="s">
        <v>83</v>
      </c>
    </row>
    <row r="118" spans="1:11" s="46" customFormat="1" ht="13.5" thickBot="1">
      <c r="A118" s="32" t="s">
        <v>36</v>
      </c>
      <c r="B118" s="31" t="str">
        <f>B116</f>
        <v/>
      </c>
      <c r="C118" s="108"/>
      <c r="D118" s="26" t="str">
        <f>D116</f>
        <v/>
      </c>
      <c r="E118" s="108"/>
      <c r="F118" s="114" t="str">
        <f>IF(OR(AND(C115="x",E115="x"),AND(C115="",E115="")),"",IF(C115="x",D115,B115))</f>
        <v/>
      </c>
      <c r="G118" s="115"/>
      <c r="H118" s="122"/>
      <c r="I118" s="122"/>
      <c r="J118" s="90" t="str">
        <f>IF(COUNTIF(H$115:H$118,H118)&gt;1,"NOK",IF(H118="","",IF($F118=H118,8,IF(COUNTIF($F$115:$F$118,H118)=1,8,0))))</f>
        <v/>
      </c>
      <c r="K118" s="85" t="s">
        <v>84</v>
      </c>
    </row>
    <row r="119" spans="1:11" s="46" customFormat="1" ht="13.5" thickBot="1">
      <c r="A119" s="37"/>
      <c r="B119" s="78"/>
      <c r="C119" s="34"/>
      <c r="D119" s="38"/>
      <c r="E119" s="38"/>
      <c r="F119" s="43"/>
      <c r="G119" s="44"/>
      <c r="H119" s="39"/>
      <c r="I119" s="40"/>
      <c r="J119" s="41"/>
      <c r="K119" s="77"/>
    </row>
    <row r="120" spans="1:11" ht="13.5" thickBot="1">
      <c r="A120" s="42"/>
      <c r="B120" s="116" t="s">
        <v>25</v>
      </c>
      <c r="C120" s="117"/>
      <c r="D120" s="117"/>
      <c r="E120" s="117"/>
      <c r="F120" s="118">
        <f>C11+C21+C31+C41+C51+C61+C71+C81+SUM(C92:C99)+SUM(E92:E99)+SUM(C105:C108)+SUM(E105:E108)+SUM(C112:C113)+SUM(E112:E113)+SUM(C117:C118)+SUM(E117:E118)</f>
        <v>0</v>
      </c>
      <c r="G120" s="119"/>
      <c r="H120" s="120"/>
      <c r="I120" s="121"/>
      <c r="J120" s="92" t="str">
        <f>IF(H120="","",H120-$F$120)</f>
        <v/>
      </c>
      <c r="K120" s="86" t="s">
        <v>85</v>
      </c>
    </row>
    <row r="121" spans="1:11" ht="12.75" hidden="1" customHeight="1">
      <c r="G121" s="50"/>
      <c r="H121" s="51"/>
      <c r="I121" s="51"/>
      <c r="J121" s="52" t="e">
        <f>ABS(J120)</f>
        <v>#VALUE!</v>
      </c>
      <c r="K121" s="45"/>
    </row>
    <row r="122" spans="1:11" ht="12.75" hidden="1" customHeight="1">
      <c r="K122" s="45"/>
    </row>
    <row r="123" spans="1:11" ht="12.75" hidden="1" customHeight="1">
      <c r="F123" s="54"/>
      <c r="K123" s="45"/>
    </row>
    <row r="124" spans="1:11" ht="12.75" hidden="1" customHeight="1">
      <c r="F124" s="54"/>
      <c r="K124" s="45"/>
    </row>
    <row r="125" spans="1:11" ht="12.75" hidden="1" customHeight="1">
      <c r="A125" s="47" t="str">
        <f>A9</f>
        <v>Rusland</v>
      </c>
      <c r="K125" s="45"/>
    </row>
    <row r="126" spans="1:11" ht="12.75" hidden="1" customHeight="1">
      <c r="A126" s="47" t="str">
        <f>A10</f>
        <v>Saoedi-Arabië</v>
      </c>
      <c r="K126" s="45"/>
    </row>
    <row r="127" spans="1:11" ht="12.75" hidden="1" customHeight="1">
      <c r="A127" s="47" t="str">
        <f>A11</f>
        <v>Egypte</v>
      </c>
      <c r="K127" s="45"/>
    </row>
    <row r="128" spans="1:11" ht="12.75" hidden="1" customHeight="1">
      <c r="A128" s="47" t="str">
        <f>A12</f>
        <v>Uruquay</v>
      </c>
      <c r="K128" s="45"/>
    </row>
    <row r="129" spans="1:11" ht="12.75" hidden="1" customHeight="1">
      <c r="A129" s="47" t="str">
        <f>A19</f>
        <v>Marokko</v>
      </c>
      <c r="K129" s="45"/>
    </row>
    <row r="130" spans="1:11" ht="12.75" hidden="1" customHeight="1">
      <c r="A130" s="47" t="str">
        <f>A20</f>
        <v>Iran</v>
      </c>
      <c r="K130" s="45"/>
    </row>
    <row r="131" spans="1:11" ht="12.75" hidden="1" customHeight="1">
      <c r="A131" s="47" t="str">
        <f>A21</f>
        <v>Portugal</v>
      </c>
      <c r="K131" s="45"/>
    </row>
    <row r="132" spans="1:11" ht="12.75" hidden="1" customHeight="1">
      <c r="A132" s="47" t="str">
        <f>A22</f>
        <v>Spanje</v>
      </c>
      <c r="K132" s="45"/>
    </row>
    <row r="133" spans="1:11" ht="12.75" hidden="1" customHeight="1">
      <c r="A133" s="47" t="str">
        <f>A29</f>
        <v>Frankrijk</v>
      </c>
      <c r="K133" s="45"/>
    </row>
    <row r="134" spans="1:11" ht="12.75" hidden="1" customHeight="1">
      <c r="A134" s="47" t="str">
        <f>A30</f>
        <v>Australië</v>
      </c>
      <c r="K134" s="45"/>
    </row>
    <row r="135" spans="1:11" ht="12.75" hidden="1" customHeight="1">
      <c r="A135" s="47" t="str">
        <f>A31</f>
        <v>Peru</v>
      </c>
      <c r="K135" s="45"/>
    </row>
    <row r="136" spans="1:11" ht="12.75" hidden="1" customHeight="1">
      <c r="A136" s="47" t="str">
        <f>A32</f>
        <v>Denemarken</v>
      </c>
      <c r="K136" s="45"/>
    </row>
    <row r="137" spans="1:11" ht="12.75" hidden="1" customHeight="1">
      <c r="A137" s="47" t="str">
        <f>A39</f>
        <v>Argentinië</v>
      </c>
      <c r="K137" s="45"/>
    </row>
    <row r="138" spans="1:11" ht="12.75" hidden="1" customHeight="1">
      <c r="A138" s="47" t="str">
        <f>A40</f>
        <v>IJsland</v>
      </c>
      <c r="K138" s="45"/>
    </row>
    <row r="139" spans="1:11" ht="12.75" hidden="1" customHeight="1">
      <c r="A139" s="47" t="str">
        <f>A41</f>
        <v>Kroatië</v>
      </c>
      <c r="K139" s="45"/>
    </row>
    <row r="140" spans="1:11" ht="12.75" hidden="1" customHeight="1">
      <c r="A140" s="47" t="str">
        <f>A42</f>
        <v>Nigeria</v>
      </c>
      <c r="K140" s="45"/>
    </row>
    <row r="141" spans="1:11" ht="12.75" hidden="1" customHeight="1">
      <c r="A141" s="47" t="str">
        <f>A49</f>
        <v>Costa Rica</v>
      </c>
      <c r="K141" s="45"/>
    </row>
    <row r="142" spans="1:11" ht="12.75" hidden="1" customHeight="1">
      <c r="A142" s="47" t="str">
        <f>A50</f>
        <v>Servië</v>
      </c>
      <c r="K142" s="45"/>
    </row>
    <row r="143" spans="1:11" ht="12.75" hidden="1" customHeight="1">
      <c r="A143" s="47" t="str">
        <f>A51</f>
        <v>Brazilië</v>
      </c>
      <c r="K143" s="45"/>
    </row>
    <row r="144" spans="1:11" ht="12.75" hidden="1" customHeight="1">
      <c r="A144" s="47" t="str">
        <f>A52</f>
        <v>Zwitserland</v>
      </c>
      <c r="K144" s="45"/>
    </row>
    <row r="145" spans="1:11" ht="12.75" hidden="1" customHeight="1">
      <c r="A145" s="47" t="str">
        <f>A59</f>
        <v>Duitsland</v>
      </c>
      <c r="K145" s="45"/>
    </row>
    <row r="146" spans="1:11" ht="12.75" hidden="1" customHeight="1">
      <c r="A146" s="47" t="str">
        <f>A60</f>
        <v>Mexico</v>
      </c>
      <c r="K146" s="45"/>
    </row>
    <row r="147" spans="1:11" ht="12.75" hidden="1" customHeight="1">
      <c r="A147" s="47" t="str">
        <f>A61</f>
        <v>Zweden</v>
      </c>
      <c r="K147" s="45"/>
    </row>
    <row r="148" spans="1:11" ht="12.75" hidden="1" customHeight="1">
      <c r="A148" s="47" t="str">
        <f>A62</f>
        <v>Zuid-Korea</v>
      </c>
      <c r="K148" s="45"/>
    </row>
    <row r="149" spans="1:11" ht="12.75" hidden="1" customHeight="1">
      <c r="A149" s="47" t="str">
        <f>A69</f>
        <v>België</v>
      </c>
      <c r="K149" s="45"/>
    </row>
    <row r="150" spans="1:11" ht="12.75" hidden="1" customHeight="1">
      <c r="A150" s="47" t="str">
        <f>A70</f>
        <v>Panama</v>
      </c>
      <c r="K150" s="45"/>
    </row>
    <row r="151" spans="1:11" ht="12.75" hidden="1" customHeight="1">
      <c r="A151" s="47" t="str">
        <f>A71</f>
        <v>Tunesië</v>
      </c>
      <c r="K151" s="45"/>
    </row>
    <row r="152" spans="1:11" ht="12.75" hidden="1" customHeight="1">
      <c r="A152" s="47" t="str">
        <f>A72</f>
        <v>Engeland</v>
      </c>
      <c r="K152" s="45"/>
    </row>
    <row r="153" spans="1:11" ht="12.75" hidden="1" customHeight="1">
      <c r="A153" s="47" t="str">
        <f>A79</f>
        <v>Colombia</v>
      </c>
      <c r="K153" s="45"/>
    </row>
    <row r="154" spans="1:11" ht="12.75" hidden="1" customHeight="1">
      <c r="A154" s="47" t="str">
        <f>A80</f>
        <v>Japan</v>
      </c>
      <c r="K154" s="45"/>
    </row>
    <row r="155" spans="1:11" ht="12.75" hidden="1" customHeight="1">
      <c r="A155" s="47" t="str">
        <f>A81</f>
        <v>Polen</v>
      </c>
      <c r="K155" s="45"/>
    </row>
    <row r="156" spans="1:11" ht="12.75" hidden="1" customHeight="1">
      <c r="A156" s="47" t="str">
        <f>A82</f>
        <v>Senegal</v>
      </c>
      <c r="K156" s="45"/>
    </row>
    <row r="157" spans="1:11" ht="12.75" hidden="1" customHeight="1">
      <c r="K157" s="45"/>
    </row>
    <row r="158" spans="1:11" ht="12.75" hidden="1" customHeight="1">
      <c r="K158" s="45"/>
    </row>
    <row r="159" spans="1:11" ht="12.75" hidden="1" customHeight="1">
      <c r="K159" s="45"/>
    </row>
    <row r="160" spans="1:11">
      <c r="K160" s="73"/>
    </row>
    <row r="162" spans="10:11">
      <c r="J162" s="82"/>
    </row>
    <row r="163" spans="10:11">
      <c r="J163" s="82"/>
      <c r="K163" s="81"/>
    </row>
    <row r="164" spans="10:11">
      <c r="J164" s="82"/>
    </row>
  </sheetData>
  <sheetProtection sheet="1" selectLockedCells="1"/>
  <dataConsolidate/>
  <mergeCells count="163">
    <mergeCell ref="H22:I22"/>
    <mergeCell ref="H39:I39"/>
    <mergeCell ref="H32:I32"/>
    <mergeCell ref="H31:I31"/>
    <mergeCell ref="F40:G40"/>
    <mergeCell ref="F51:G51"/>
    <mergeCell ref="H49:I49"/>
    <mergeCell ref="H42:I42"/>
    <mergeCell ref="F31:G31"/>
    <mergeCell ref="F50:G50"/>
    <mergeCell ref="F62:G62"/>
    <mergeCell ref="F61:G61"/>
    <mergeCell ref="H50:I50"/>
    <mergeCell ref="F59:G59"/>
    <mergeCell ref="F30:G30"/>
    <mergeCell ref="F39:G39"/>
    <mergeCell ref="F41:G41"/>
    <mergeCell ref="F32:G32"/>
    <mergeCell ref="F49:G49"/>
    <mergeCell ref="F42:G42"/>
    <mergeCell ref="H20:I20"/>
    <mergeCell ref="H12:I12"/>
    <mergeCell ref="H19:I19"/>
    <mergeCell ref="F69:G69"/>
    <mergeCell ref="H41:I41"/>
    <mergeCell ref="H40:I40"/>
    <mergeCell ref="F52:G52"/>
    <mergeCell ref="H59:I59"/>
    <mergeCell ref="H51:I51"/>
    <mergeCell ref="F60:G60"/>
    <mergeCell ref="F22:G22"/>
    <mergeCell ref="F29:G29"/>
    <mergeCell ref="H29:I29"/>
    <mergeCell ref="H30:I30"/>
    <mergeCell ref="F21:G21"/>
    <mergeCell ref="H11:I11"/>
    <mergeCell ref="F20:G20"/>
    <mergeCell ref="F19:G19"/>
    <mergeCell ref="F11:G11"/>
    <mergeCell ref="H21:I21"/>
    <mergeCell ref="F1:G1"/>
    <mergeCell ref="F12:G12"/>
    <mergeCell ref="F9:G9"/>
    <mergeCell ref="F2:G2"/>
    <mergeCell ref="F10:G10"/>
    <mergeCell ref="H1:J1"/>
    <mergeCell ref="H2:J2"/>
    <mergeCell ref="H9:I9"/>
    <mergeCell ref="H10:I10"/>
    <mergeCell ref="D30:E30"/>
    <mergeCell ref="D9:E9"/>
    <mergeCell ref="D10:E10"/>
    <mergeCell ref="D11:E11"/>
    <mergeCell ref="D12:E12"/>
    <mergeCell ref="D29:E29"/>
    <mergeCell ref="D19:E19"/>
    <mergeCell ref="D20:E20"/>
    <mergeCell ref="D21:E21"/>
    <mergeCell ref="D22:E22"/>
    <mergeCell ref="D69:E69"/>
    <mergeCell ref="D72:E72"/>
    <mergeCell ref="D71:E71"/>
    <mergeCell ref="D31:E31"/>
    <mergeCell ref="D40:E40"/>
    <mergeCell ref="D42:E42"/>
    <mergeCell ref="D70:E70"/>
    <mergeCell ref="D62:E62"/>
    <mergeCell ref="D59:E59"/>
    <mergeCell ref="F92:G92"/>
    <mergeCell ref="F93:G93"/>
    <mergeCell ref="F96:G96"/>
    <mergeCell ref="D82:E82"/>
    <mergeCell ref="D79:E79"/>
    <mergeCell ref="D32:E32"/>
    <mergeCell ref="D41:E41"/>
    <mergeCell ref="D60:E60"/>
    <mergeCell ref="D39:E39"/>
    <mergeCell ref="D61:E61"/>
    <mergeCell ref="F95:G95"/>
    <mergeCell ref="H94:I94"/>
    <mergeCell ref="F94:G94"/>
    <mergeCell ref="H91:I91"/>
    <mergeCell ref="F91:G91"/>
    <mergeCell ref="D80:E80"/>
    <mergeCell ref="D81:E81"/>
    <mergeCell ref="H95:I95"/>
    <mergeCell ref="H92:I92"/>
    <mergeCell ref="H93:I93"/>
    <mergeCell ref="F81:G81"/>
    <mergeCell ref="H86:I86"/>
    <mergeCell ref="F82:G82"/>
    <mergeCell ref="F86:G86"/>
    <mergeCell ref="H84:I84"/>
    <mergeCell ref="H80:I80"/>
    <mergeCell ref="H81:I81"/>
    <mergeCell ref="F80:G80"/>
    <mergeCell ref="H62:I62"/>
    <mergeCell ref="H89:I89"/>
    <mergeCell ref="F84:G84"/>
    <mergeCell ref="F85:G85"/>
    <mergeCell ref="F88:G88"/>
    <mergeCell ref="H88:I88"/>
    <mergeCell ref="F71:G71"/>
    <mergeCell ref="H69:I69"/>
    <mergeCell ref="H85:I85"/>
    <mergeCell ref="F90:G90"/>
    <mergeCell ref="F87:G87"/>
    <mergeCell ref="H70:I70"/>
    <mergeCell ref="F70:G70"/>
    <mergeCell ref="F72:G72"/>
    <mergeCell ref="F79:G79"/>
    <mergeCell ref="H71:I71"/>
    <mergeCell ref="H82:I82"/>
    <mergeCell ref="H87:I87"/>
    <mergeCell ref="F89:G89"/>
    <mergeCell ref="H107:I107"/>
    <mergeCell ref="H108:I108"/>
    <mergeCell ref="H110:I110"/>
    <mergeCell ref="H111:I111"/>
    <mergeCell ref="H60:I60"/>
    <mergeCell ref="H52:I52"/>
    <mergeCell ref="H61:I61"/>
    <mergeCell ref="H79:I79"/>
    <mergeCell ref="H90:I90"/>
    <mergeCell ref="H72:I72"/>
    <mergeCell ref="H104:I104"/>
    <mergeCell ref="F103:G103"/>
    <mergeCell ref="H96:I96"/>
    <mergeCell ref="H97:I97"/>
    <mergeCell ref="H98:I98"/>
    <mergeCell ref="H101:I101"/>
    <mergeCell ref="F104:G104"/>
    <mergeCell ref="F98:G98"/>
    <mergeCell ref="H112:I112"/>
    <mergeCell ref="H106:I106"/>
    <mergeCell ref="H105:I105"/>
    <mergeCell ref="F97:G97"/>
    <mergeCell ref="F101:G101"/>
    <mergeCell ref="F102:G102"/>
    <mergeCell ref="H102:I102"/>
    <mergeCell ref="H99:I99"/>
    <mergeCell ref="H103:I103"/>
    <mergeCell ref="F99:G99"/>
    <mergeCell ref="F105:G105"/>
    <mergeCell ref="F106:G106"/>
    <mergeCell ref="F118:G118"/>
    <mergeCell ref="F116:G116"/>
    <mergeCell ref="F111:G111"/>
    <mergeCell ref="F112:G112"/>
    <mergeCell ref="F115:G115"/>
    <mergeCell ref="F107:G107"/>
    <mergeCell ref="F108:G108"/>
    <mergeCell ref="F110:G110"/>
    <mergeCell ref="F113:G113"/>
    <mergeCell ref="B120:E120"/>
    <mergeCell ref="F120:G120"/>
    <mergeCell ref="F117:G117"/>
    <mergeCell ref="H120:I120"/>
    <mergeCell ref="H118:I118"/>
    <mergeCell ref="H117:I117"/>
    <mergeCell ref="H115:I115"/>
    <mergeCell ref="H116:I116"/>
    <mergeCell ref="H113:I113"/>
  </mergeCells>
  <phoneticPr fontId="0" type="noConversion"/>
  <conditionalFormatting sqref="D100:E119 C88:E99 C101:C108 C84:C87 D49:E52 D83:E87">
    <cfRule type="cellIs" dxfId="1" priority="4" stopIfTrue="1" operator="equal">
      <formula>0</formula>
    </cfRule>
  </conditionalFormatting>
  <conditionalFormatting sqref="J9:J12 J19:J22 J29:J32 J39:J42 J49:J52 J59:J62 J69:J72 J79:J82 J110:J113 J101:J108 J84:J99 J115:J119">
    <cfRule type="cellIs" dxfId="0" priority="5" stopIfTrue="1" operator="equal">
      <formula>"NOK"</formula>
    </cfRule>
  </conditionalFormatting>
  <dataValidations xWindow="252" yWindow="618" count="9">
    <dataValidation type="list" allowBlank="1" showInputMessage="1" showErrorMessage="1" sqref="F9:I12">
      <formula1>$A$9:$A$12</formula1>
    </dataValidation>
    <dataValidation type="list" allowBlank="1" showInputMessage="1" showErrorMessage="1" sqref="F19:I22">
      <formula1>$A$19:$A$22</formula1>
    </dataValidation>
    <dataValidation type="list" allowBlank="1" showInputMessage="1" showErrorMessage="1" sqref="F29:F32 H29:I32 G30:G32">
      <formula1>$A$29:$A$32</formula1>
    </dataValidation>
    <dataValidation type="list" allowBlank="1" showInputMessage="1" showErrorMessage="1" sqref="F39:I42">
      <formula1>$A$39:$A$42</formula1>
    </dataValidation>
    <dataValidation type="list" allowBlank="1" showInputMessage="1" showErrorMessage="1" sqref="F49:I52">
      <formula1>$A$49:$A$52</formula1>
    </dataValidation>
    <dataValidation type="list" allowBlank="1" showInputMessage="1" showErrorMessage="1" sqref="F59:I62">
      <formula1>$A$59:$A$62</formula1>
    </dataValidation>
    <dataValidation type="list" allowBlank="1" showInputMessage="1" showErrorMessage="1" sqref="F69:I72">
      <formula1>$A$69:$A$72</formula1>
    </dataValidation>
    <dataValidation type="list" allowBlank="1" showInputMessage="1" showErrorMessage="1" sqref="F79:I82">
      <formula1>$A$79:$A$82</formula1>
    </dataValidation>
    <dataValidation type="list" allowBlank="1" showInputMessage="1" showErrorMessage="1" sqref="H84:I99 H115:I118 H101:I108 H110:I113">
      <formula1>$A$125:$A$156</formula1>
    </dataValidation>
  </dataValidations>
  <pageMargins left="0.75" right="0.75" top="1" bottom="1" header="0.5" footer="0.5"/>
  <pageSetup paperSize="9" orientation="landscape" verticalDpi="300" r:id="rId1"/>
  <headerFooter alignWithMargins="0"/>
  <ignoredErrors>
    <ignoredError sqref="D102 B10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INVULSHEET</vt:lpstr>
      <vt:lpstr>INVULSHEET!Print_Area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Roel83</cp:lastModifiedBy>
  <dcterms:created xsi:type="dcterms:W3CDTF">2010-05-09T08:51:49Z</dcterms:created>
  <dcterms:modified xsi:type="dcterms:W3CDTF">2018-06-05T19:23:52Z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-631544233</vt:i4>
  </property>
  <property fmtid="{D5CDD505-2E9C-101B-9397-08002B2CF9AE}" pid="3" name="_EmailSubject">
    <vt:lpwstr>wkpool2010</vt:lpwstr>
  </property>
  <property fmtid="{D5CDD505-2E9C-101B-9397-08002B2CF9AE}" pid="4" name="_AuthorEmail">
    <vt:lpwstr>willievankeeken@gmail.com</vt:lpwstr>
  </property>
  <property fmtid="{D5CDD505-2E9C-101B-9397-08002B2CF9AE}" pid="5" name="_AuthorEmailDisplayName">
    <vt:lpwstr>Willie van Keeken (Gmail)</vt:lpwstr>
  </property>
  <property fmtid="{D5CDD505-2E9C-101B-9397-08002B2CF9AE}" pid="6" name="_ReviewingToolsShownOnce">
    <vt:lpwstr/>
  </property>
</Properties>
</file>